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8190" activeTab="4"/>
  </bookViews>
  <sheets>
    <sheet name="inw wiel" sheetId="1" r:id="rId1"/>
    <sheet name="inw 09" sheetId="2" r:id="rId2"/>
    <sheet name="NDS" sheetId="3" r:id="rId3"/>
    <sheet name="prognoza" sheetId="4" r:id="rId4"/>
    <sheet name="sytuacja" sheetId="5" r:id="rId5"/>
  </sheets>
  <definedNames/>
  <calcPr fullCalcOnLoad="1"/>
</workbook>
</file>

<file path=xl/sharedStrings.xml><?xml version="1.0" encoding="utf-8"?>
<sst xmlns="http://schemas.openxmlformats.org/spreadsheetml/2006/main" count="245" uniqueCount="169">
  <si>
    <t>Rady Miejskiej we Fromborku</t>
  </si>
  <si>
    <t>w złotych</t>
  </si>
  <si>
    <t>Treść</t>
  </si>
  <si>
    <t>010</t>
  </si>
  <si>
    <t>01010</t>
  </si>
  <si>
    <t>01041</t>
  </si>
  <si>
    <t>70004</t>
  </si>
  <si>
    <t>754</t>
  </si>
  <si>
    <t>758</t>
  </si>
  <si>
    <t>90001</t>
  </si>
  <si>
    <t>Dział</t>
  </si>
  <si>
    <t>600</t>
  </si>
  <si>
    <t>60016</t>
  </si>
  <si>
    <t>700</t>
  </si>
  <si>
    <t>70005</t>
  </si>
  <si>
    <t>75412</t>
  </si>
  <si>
    <t>75818</t>
  </si>
  <si>
    <t>900</t>
  </si>
  <si>
    <t>Limity wydatków na wieloletnie programy inwestycyjne w latach 2009 - 2011</t>
  </si>
  <si>
    <t>Lp.</t>
  </si>
  <si>
    <t>Rozdz.</t>
  </si>
  <si>
    <t>Nazwa zadania inwestycyjnego
i okres realizacji
(w latach)</t>
  </si>
  <si>
    <t>Łączne koszty finansowe</t>
  </si>
  <si>
    <t>Planowane wydatki</t>
  </si>
  <si>
    <t>Jednostka organizacyjna realizująca zadanie lub koordynująca program</t>
  </si>
  <si>
    <t>w tym źródła finansowania</t>
  </si>
  <si>
    <t>2010 r.</t>
  </si>
  <si>
    <t>2011 r.</t>
  </si>
  <si>
    <t>dochody własne j.s.t.</t>
  </si>
  <si>
    <t>kredyty
i pożyczki</t>
  </si>
  <si>
    <t>środki pochodzące z innych  źr.*</t>
  </si>
  <si>
    <t>środki wymienione
w art. 5 ust. 1 pkt 2 i 3 u.f.p.</t>
  </si>
  <si>
    <t>Regulacja gospodarki wodno-ściekowej w aglomeracji Frombork - ETAP I</t>
  </si>
  <si>
    <t>Urząd Miasta i Gminy Frombork</t>
  </si>
  <si>
    <t>Rozbudowa portu żeglarskiego we Fromborku</t>
  </si>
  <si>
    <t>Modernizacja oświetlenia ulicznego</t>
  </si>
  <si>
    <t>Rewitalizacja miasta - ETAP I</t>
  </si>
  <si>
    <t>Ogółem</t>
  </si>
  <si>
    <t>x</t>
  </si>
  <si>
    <t>Zadania inwestycyjne w 2009 roku</t>
  </si>
  <si>
    <t>Nazwa zadania inwestycyjnego</t>
  </si>
  <si>
    <t>środki pochodzące
z innych  źródeł*</t>
  </si>
  <si>
    <t>Plan odnowy wsi Bogdany</t>
  </si>
  <si>
    <t>Droga gminna w Drewnowie</t>
  </si>
  <si>
    <t xml:space="preserve">Termomodernizacja budynku mieszkalnego </t>
  </si>
  <si>
    <t>Wykup nieruchomości</t>
  </si>
  <si>
    <t xml:space="preserve">Zakup samochodu pożarniczego </t>
  </si>
  <si>
    <t>Rezerwa celowa</t>
  </si>
  <si>
    <t>Budowa stacji uzdatniania wody i wodociągu wiejskiego</t>
  </si>
  <si>
    <t>A. Dotacje i środki z budżetu państwa (np. od wojewody,MEN,UKFiS,…)</t>
  </si>
  <si>
    <t>B. Środki i dotacje otrzymane od innych jst oraz innych jednostek zaliczanych do sektora finansów publicznych</t>
  </si>
  <si>
    <t>C. Inne źródła</t>
  </si>
  <si>
    <t>Źródła sfinansowania deficytu lub rozdysponowanie nadwyżki budżetowej</t>
  </si>
  <si>
    <t>W 2009 r. - przychody i rozchody budżetu</t>
  </si>
  <si>
    <t>L.p.</t>
  </si>
  <si>
    <r>
      <t xml:space="preserve">Klasyfikacja </t>
    </r>
    <r>
      <rPr>
        <b/>
        <sz val="11"/>
        <rFont val="Arial"/>
        <family val="2"/>
      </rPr>
      <t>§</t>
    </r>
  </si>
  <si>
    <t>Plan na 2009 r.</t>
  </si>
  <si>
    <t>1.</t>
  </si>
  <si>
    <t>Planowane dochody</t>
  </si>
  <si>
    <t>2.</t>
  </si>
  <si>
    <t>Nadwyżka (1-2)</t>
  </si>
  <si>
    <t>Deficyt (1-2)</t>
  </si>
  <si>
    <t>I.</t>
  </si>
  <si>
    <t>Finansowanie (Przychody - Rozchody)</t>
  </si>
  <si>
    <t>Przychody ogółem:</t>
  </si>
  <si>
    <t>Kredyty</t>
  </si>
  <si>
    <t>§ 952</t>
  </si>
  <si>
    <t>Pożyczki</t>
  </si>
  <si>
    <t>3.</t>
  </si>
  <si>
    <t>Pożyczki na finansowanie zadań realizowanych z udziałem środków pochodzących z budżetu UE</t>
  </si>
  <si>
    <t>§ 903</t>
  </si>
  <si>
    <t>4.</t>
  </si>
  <si>
    <t>Spłaty pożyczek udzielonych</t>
  </si>
  <si>
    <t>§ 951</t>
  </si>
  <si>
    <t>5.</t>
  </si>
  <si>
    <t>Prywatyzacja majątku j.s.t.</t>
  </si>
  <si>
    <t xml:space="preserve">§ 941 do 944 </t>
  </si>
  <si>
    <t>6.</t>
  </si>
  <si>
    <t>Nadwyżka budżetu z lat ubiegłych</t>
  </si>
  <si>
    <t>§ 957</t>
  </si>
  <si>
    <t>7.</t>
  </si>
  <si>
    <t>Obligacje skarbowe</t>
  </si>
  <si>
    <t>§ 911</t>
  </si>
  <si>
    <t>8.</t>
  </si>
  <si>
    <t>Inne papiery wartościowe</t>
  </si>
  <si>
    <t>§  931</t>
  </si>
  <si>
    <t>9.</t>
  </si>
  <si>
    <t>Inne źródła (wolne środki)</t>
  </si>
  <si>
    <t>§ 955</t>
  </si>
  <si>
    <t>Rozchody ogółem :</t>
  </si>
  <si>
    <t>Spłaty kredytów</t>
  </si>
  <si>
    <t>§ 992</t>
  </si>
  <si>
    <t>Spłaty pożyczek</t>
  </si>
  <si>
    <t>Spłaty pożyczek otrzymanych na finan-sowanie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</si>
  <si>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</si>
  <si>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</si>
  <si>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</si>
  <si>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</si>
  <si>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</si>
  <si>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</si>
  <si>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</si>
  <si>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</si>
  <si>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</si>
  <si>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</si>
  <si>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</si>
  <si>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t xml:space="preserve">Załącznik Nr 7 do Uchwały </t>
  </si>
  <si>
    <t>Wyszczególnienie</t>
  </si>
  <si>
    <t>II.</t>
  </si>
  <si>
    <t>III.</t>
  </si>
  <si>
    <t>IV.</t>
  </si>
  <si>
    <t>Rady Miejskiej we Frombork</t>
  </si>
  <si>
    <t>Prognoza kwoty długu gminy na rok 2009 i lata następne</t>
  </si>
  <si>
    <t>Przewidywany stan na koniec roku</t>
  </si>
  <si>
    <t>Rodzaj</t>
  </si>
  <si>
    <t>zadłużenia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</si>
  <si>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</si>
  <si>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</si>
  <si>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</si>
  <si>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</si>
  <si>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</si>
  <si>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</si>
  <si>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</si>
  <si>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</si>
  <si>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</si>
  <si>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Dochody ogółem</t>
  </si>
  <si>
    <t>Łączna kwota długu na koniec roku budżetowego</t>
  </si>
  <si>
    <t>Procentowy udział długu w dochodach</t>
  </si>
  <si>
    <t>Prognozowana sytuacja finansowa gminy w latach spłaty długu</t>
  </si>
  <si>
    <t>Lata spłaty kredytu/pożyczki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</si>
  <si>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</si>
  <si>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</si>
  <si>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</si>
  <si>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</si>
  <si>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</si>
  <si>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</si>
  <si>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</si>
  <si>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</si>
  <si>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</si>
  <si>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</si>
  <si>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Wydatki ogółem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</si>
  <si>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</si>
  <si>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</si>
  <si>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</si>
  <si>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</si>
  <si>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</si>
  <si>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</si>
  <si>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</si>
  <si>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</si>
  <si>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Wynik (I - II)</t>
  </si>
  <si>
    <t>V.</t>
  </si>
  <si>
    <t>Planowana łączna kwota długu, w tym:</t>
  </si>
  <si>
    <t>Dług zaciągniętej w związku ze środkami określonymi w umowie zawartej z podmiotem dysponującym funduszami strukturalnymi lub F.S.U.E.</t>
  </si>
  <si>
    <t>VI.1.</t>
  </si>
  <si>
    <r>
      <t xml:space="preserve">Dług/dochody (%) (art. 170 </t>
    </r>
    <r>
      <rPr>
        <b/>
        <i/>
        <u val="single"/>
        <sz val="10"/>
        <rFont val="Arial CE"/>
        <family val="2"/>
      </rPr>
      <t>ust. 1</t>
    </r>
    <r>
      <rPr>
        <b/>
        <i/>
        <sz val="10"/>
        <rFont val="Arial CE"/>
        <family val="2"/>
      </rPr>
      <t xml:space="preserve"> u.f.p.)</t>
    </r>
  </si>
  <si>
    <t>VI.2.</t>
  </si>
  <si>
    <r>
      <t xml:space="preserve">Spłaty kredytów, pożyczek do dochodów (%) (art. 169 </t>
    </r>
    <r>
      <rPr>
        <b/>
        <i/>
        <u val="single"/>
        <sz val="10"/>
        <rFont val="Arial CE"/>
        <family val="2"/>
      </rPr>
      <t>ust. 1</t>
    </r>
    <r>
      <rPr>
        <b/>
        <i/>
        <sz val="10"/>
        <rFont val="Arial CE"/>
        <family val="2"/>
      </rPr>
      <t xml:space="preserve">  u.f.p.)</t>
    </r>
  </si>
  <si>
    <t>VII.1.</t>
  </si>
  <si>
    <r>
      <t xml:space="preserve">Dług/dochody po wyłączeniach (%) (art. 170 </t>
    </r>
    <r>
      <rPr>
        <b/>
        <i/>
        <u val="single"/>
        <sz val="10"/>
        <rFont val="Arial CE"/>
        <family val="2"/>
      </rPr>
      <t>ust. 3</t>
    </r>
    <r>
      <rPr>
        <b/>
        <i/>
        <sz val="10"/>
        <rFont val="Arial CE"/>
        <family val="2"/>
      </rPr>
      <t xml:space="preserve"> u.f.p.)</t>
    </r>
  </si>
  <si>
    <t>VII.2.</t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</si>
  <si>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2"/>
      </rPr>
      <t>ust. 3</t>
    </r>
    <r>
      <rPr>
        <b/>
        <i/>
        <sz val="10"/>
        <rFont val="Arial CE"/>
        <family val="2"/>
      </rPr>
      <t xml:space="preserve">  u.f.p.)</t>
    </r>
  </si>
  <si>
    <t>rok budżetowy 2009 (7+8+9+10)</t>
  </si>
  <si>
    <t>rok budżetowy 2009 (6+7+8+9)</t>
  </si>
  <si>
    <t>Termomodernizacja obiektów użyteczności publicznej we Fromborku</t>
  </si>
  <si>
    <t>Załącznik nr 5 do Uchwały</t>
  </si>
  <si>
    <t>Załącznik nr 6 do Uchwały</t>
  </si>
  <si>
    <t>Załącznik nr 8 do Uchwały</t>
  </si>
  <si>
    <t>Załącznik Nr 9 do Uchwały</t>
  </si>
  <si>
    <t>Nr XXVIII/178/09 z dnia 26.02.2009 r.</t>
  </si>
  <si>
    <t xml:space="preserve">Nr XXVIII/178/09 z dnia 26.02.2009 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</si>
</sst>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9"/>
      <name val="Arial Narrow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1"/>
      <name val="Arial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21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9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3" fontId="4" fillId="2" borderId="9" xfId="0" applyNumberFormat="1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3" fontId="4" fillId="0" borderId="5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10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15" xfId="0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0" fillId="0" borderId="7" xfId="0" applyFont="1" applyBorder="1" applyAlignment="1">
      <alignment horizontal="left" vertical="center" indent="1"/>
    </xf>
    <xf numFmtId="0" fontId="0" fillId="0" borderId="10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10" fontId="0" fillId="0" borderId="8" xfId="0" applyNumberFormat="1" applyBorder="1" applyAlignment="1">
      <alignment vertical="center"/>
    </xf>
    <xf numFmtId="10" fontId="0" fillId="0" borderId="16" xfId="0" applyNumberFormat="1" applyBorder="1" applyAlignment="1">
      <alignment vertical="center"/>
    </xf>
    <xf numFmtId="0" fontId="6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10" fontId="4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0" fillId="0" borderId="1" xfId="0" applyBorder="1" applyAlignment="1">
      <alignment vertical="center" wrapText="1"/>
    </xf>
    <xf numFmtId="4" fontId="4" fillId="0" borderId="6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0"/>
  <sheetViews>
    <sheetView workbookViewId="0" topLeftCell="E1">
      <selection activeCell="J5" sqref="J5"/>
    </sheetView>
  </sheetViews>
  <sheetFormatPr defaultColWidth="9.00390625" defaultRowHeight="12.75"/>
  <cols>
    <col min="1" max="1" width="3.00390625" style="4" customWidth="1"/>
    <col min="2" max="2" width="4.125" style="4" customWidth="1"/>
    <col min="3" max="3" width="6.00390625" style="4" customWidth="1"/>
    <col min="4" max="4" width="21.25390625" style="4" customWidth="1"/>
    <col min="5" max="5" width="12.125" style="4" customWidth="1"/>
    <col min="6" max="6" width="12.375" style="4" customWidth="1"/>
    <col min="7" max="7" width="10.125" style="4" customWidth="1"/>
    <col min="8" max="8" width="8.75390625" style="4" customWidth="1"/>
    <col min="9" max="9" width="12.00390625" style="4" customWidth="1"/>
    <col min="10" max="10" width="12.125" style="4" customWidth="1"/>
    <col min="11" max="11" width="9.875" style="4" customWidth="1"/>
    <col min="12" max="12" width="11.00390625" style="4" customWidth="1"/>
    <col min="13" max="13" width="15.25390625" style="4" customWidth="1"/>
    <col min="14" max="16384" width="9.125" style="4" customWidth="1"/>
  </cols>
  <sheetData>
    <row r="2" spans="10:12" ht="13.5">
      <c r="J2" s="99" t="s">
        <v>163</v>
      </c>
      <c r="K2" s="2"/>
      <c r="L2" s="3"/>
    </row>
    <row r="3" spans="10:12" ht="13.5">
      <c r="J3" s="1" t="s">
        <v>0</v>
      </c>
      <c r="K3" s="2"/>
      <c r="L3" s="3"/>
    </row>
    <row r="4" spans="10:12" ht="13.5">
      <c r="J4" s="99" t="s">
        <v>167</v>
      </c>
      <c r="K4" s="2"/>
      <c r="L4" s="3"/>
    </row>
    <row r="6" spans="1:13" ht="17.25" customHeight="1">
      <c r="A6" s="105" t="s">
        <v>18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</row>
    <row r="7" spans="1:13" ht="10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 t="s">
        <v>1</v>
      </c>
    </row>
    <row r="8" spans="1:13" s="7" customFormat="1" ht="19.5" customHeight="1">
      <c r="A8" s="106" t="s">
        <v>19</v>
      </c>
      <c r="B8" s="106" t="s">
        <v>10</v>
      </c>
      <c r="C8" s="106" t="s">
        <v>20</v>
      </c>
      <c r="D8" s="107" t="s">
        <v>21</v>
      </c>
      <c r="E8" s="107" t="s">
        <v>22</v>
      </c>
      <c r="F8" s="107" t="s">
        <v>23</v>
      </c>
      <c r="G8" s="107"/>
      <c r="H8" s="107"/>
      <c r="I8" s="107"/>
      <c r="J8" s="107"/>
      <c r="K8" s="107"/>
      <c r="L8" s="107"/>
      <c r="M8" s="107" t="s">
        <v>24</v>
      </c>
    </row>
    <row r="9" spans="1:13" s="7" customFormat="1" ht="19.5" customHeight="1">
      <c r="A9" s="106"/>
      <c r="B9" s="106"/>
      <c r="C9" s="106"/>
      <c r="D9" s="107"/>
      <c r="E9" s="107"/>
      <c r="F9" s="107" t="s">
        <v>160</v>
      </c>
      <c r="G9" s="107" t="s">
        <v>25</v>
      </c>
      <c r="H9" s="107"/>
      <c r="I9" s="107"/>
      <c r="J9" s="107"/>
      <c r="K9" s="107" t="s">
        <v>26</v>
      </c>
      <c r="L9" s="107" t="s">
        <v>27</v>
      </c>
      <c r="M9" s="107"/>
    </row>
    <row r="10" spans="1:13" s="7" customFormat="1" ht="29.25" customHeight="1">
      <c r="A10" s="106"/>
      <c r="B10" s="106"/>
      <c r="C10" s="106"/>
      <c r="D10" s="107"/>
      <c r="E10" s="107"/>
      <c r="F10" s="107"/>
      <c r="G10" s="107" t="s">
        <v>28</v>
      </c>
      <c r="H10" s="107" t="s">
        <v>29</v>
      </c>
      <c r="I10" s="107" t="s">
        <v>30</v>
      </c>
      <c r="J10" s="107" t="s">
        <v>31</v>
      </c>
      <c r="K10" s="107"/>
      <c r="L10" s="107"/>
      <c r="M10" s="107"/>
    </row>
    <row r="11" spans="1:13" s="7" customFormat="1" ht="19.5" customHeight="1">
      <c r="A11" s="106"/>
      <c r="B11" s="106"/>
      <c r="C11" s="106"/>
      <c r="D11" s="107"/>
      <c r="E11" s="107"/>
      <c r="F11" s="107"/>
      <c r="G11" s="107"/>
      <c r="H11" s="107"/>
      <c r="I11" s="107"/>
      <c r="J11" s="107"/>
      <c r="K11" s="107"/>
      <c r="L11" s="107"/>
      <c r="M11" s="107"/>
    </row>
    <row r="12" spans="1:13" s="7" customFormat="1" ht="27" customHeight="1">
      <c r="A12" s="106"/>
      <c r="B12" s="106"/>
      <c r="C12" s="106"/>
      <c r="D12" s="107"/>
      <c r="E12" s="107"/>
      <c r="F12" s="107"/>
      <c r="G12" s="107"/>
      <c r="H12" s="107"/>
      <c r="I12" s="107"/>
      <c r="J12" s="107"/>
      <c r="K12" s="107"/>
      <c r="L12" s="107"/>
      <c r="M12" s="107"/>
    </row>
    <row r="13" spans="1:13" ht="7.5" customHeight="1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8">
        <v>12</v>
      </c>
      <c r="M13" s="8">
        <v>13</v>
      </c>
    </row>
    <row r="14" spans="1:13" ht="55.5" customHeight="1">
      <c r="A14" s="9">
        <v>1</v>
      </c>
      <c r="B14" s="10" t="s">
        <v>3</v>
      </c>
      <c r="C14" s="10" t="s">
        <v>4</v>
      </c>
      <c r="D14" s="11" t="s">
        <v>32</v>
      </c>
      <c r="E14" s="12">
        <v>8500000</v>
      </c>
      <c r="F14" s="12">
        <v>3400000</v>
      </c>
      <c r="G14" s="12">
        <v>1170000</v>
      </c>
      <c r="H14" s="12"/>
      <c r="I14" s="13">
        <v>20000</v>
      </c>
      <c r="J14" s="12">
        <v>2210000</v>
      </c>
      <c r="K14" s="12">
        <v>2500000</v>
      </c>
      <c r="L14" s="12">
        <v>2600000</v>
      </c>
      <c r="M14" s="14" t="s">
        <v>33</v>
      </c>
    </row>
    <row r="15" spans="1:13" ht="60.75" customHeight="1">
      <c r="A15" s="15">
        <v>2</v>
      </c>
      <c r="B15" s="16">
        <v>630</v>
      </c>
      <c r="C15" s="16">
        <v>63095</v>
      </c>
      <c r="D15" s="11" t="s">
        <v>34</v>
      </c>
      <c r="E15" s="12">
        <v>13071080</v>
      </c>
      <c r="F15" s="12">
        <v>4000000</v>
      </c>
      <c r="G15" s="12">
        <v>3600000</v>
      </c>
      <c r="H15" s="12"/>
      <c r="I15" s="13">
        <v>400000</v>
      </c>
      <c r="J15" s="12"/>
      <c r="K15" s="12">
        <v>5000000</v>
      </c>
      <c r="L15" s="12">
        <v>4071080</v>
      </c>
      <c r="M15" s="14" t="s">
        <v>33</v>
      </c>
    </row>
    <row r="16" spans="1:13" ht="60.75" customHeight="1">
      <c r="A16" s="15">
        <v>3</v>
      </c>
      <c r="B16" s="16">
        <v>900</v>
      </c>
      <c r="C16" s="16">
        <v>90005</v>
      </c>
      <c r="D16" s="100" t="s">
        <v>162</v>
      </c>
      <c r="E16" s="12">
        <v>1200000</v>
      </c>
      <c r="F16" s="12">
        <v>45100</v>
      </c>
      <c r="G16" s="12">
        <v>45100</v>
      </c>
      <c r="H16" s="12"/>
      <c r="I16" s="13"/>
      <c r="J16" s="12"/>
      <c r="K16" s="12">
        <v>1154900</v>
      </c>
      <c r="L16" s="12"/>
      <c r="M16" s="14" t="s">
        <v>33</v>
      </c>
    </row>
    <row r="17" spans="1:13" ht="60.75" customHeight="1">
      <c r="A17" s="15">
        <v>4</v>
      </c>
      <c r="B17" s="16">
        <v>900</v>
      </c>
      <c r="C17" s="16">
        <v>90015</v>
      </c>
      <c r="D17" s="11" t="s">
        <v>35</v>
      </c>
      <c r="E17" s="12">
        <v>224958</v>
      </c>
      <c r="F17" s="12">
        <v>57616</v>
      </c>
      <c r="G17" s="12">
        <v>57616</v>
      </c>
      <c r="H17" s="12"/>
      <c r="I17" s="13"/>
      <c r="J17" s="12"/>
      <c r="K17" s="12">
        <v>51788</v>
      </c>
      <c r="L17" s="12"/>
      <c r="M17" s="14" t="s">
        <v>33</v>
      </c>
    </row>
    <row r="18" spans="1:13" ht="51.75" customHeight="1">
      <c r="A18" s="15">
        <v>5</v>
      </c>
      <c r="B18" s="16">
        <v>921</v>
      </c>
      <c r="C18" s="16">
        <v>92195</v>
      </c>
      <c r="D18" s="11" t="s">
        <v>36</v>
      </c>
      <c r="E18" s="12">
        <v>15000000</v>
      </c>
      <c r="F18" s="12">
        <v>5000000</v>
      </c>
      <c r="G18" s="12">
        <v>1250000</v>
      </c>
      <c r="H18" s="12"/>
      <c r="I18" s="13"/>
      <c r="J18" s="12">
        <v>3750000</v>
      </c>
      <c r="K18" s="12">
        <v>5000000</v>
      </c>
      <c r="L18" s="12">
        <v>5000000</v>
      </c>
      <c r="M18" s="14" t="s">
        <v>33</v>
      </c>
    </row>
    <row r="19" spans="1:13" s="19" customFormat="1" ht="22.5" customHeight="1">
      <c r="A19" s="108" t="s">
        <v>37</v>
      </c>
      <c r="B19" s="108"/>
      <c r="C19" s="108"/>
      <c r="D19" s="108"/>
      <c r="E19" s="17">
        <f aca="true" t="shared" si="0" ref="E19:L19">SUM(E14:E18)</f>
        <v>37996038</v>
      </c>
      <c r="F19" s="17">
        <f t="shared" si="0"/>
        <v>12502716</v>
      </c>
      <c r="G19" s="17">
        <f t="shared" si="0"/>
        <v>6122716</v>
      </c>
      <c r="H19" s="17">
        <f t="shared" si="0"/>
        <v>0</v>
      </c>
      <c r="I19" s="17">
        <f t="shared" si="0"/>
        <v>420000</v>
      </c>
      <c r="J19" s="17">
        <f t="shared" si="0"/>
        <v>5960000</v>
      </c>
      <c r="K19" s="17">
        <f t="shared" si="0"/>
        <v>13706688</v>
      </c>
      <c r="L19" s="17">
        <f t="shared" si="0"/>
        <v>11671080</v>
      </c>
      <c r="M19" s="18" t="s">
        <v>38</v>
      </c>
    </row>
    <row r="20" spans="1:13" s="19" customFormat="1" ht="22.5" customHeight="1">
      <c r="A20" s="20"/>
      <c r="B20" s="20"/>
      <c r="C20" s="20"/>
      <c r="D20" s="20"/>
      <c r="E20" s="21"/>
      <c r="F20" s="21"/>
      <c r="G20" s="21"/>
      <c r="H20" s="21"/>
      <c r="I20" s="21"/>
      <c r="J20" s="21"/>
      <c r="K20" s="21"/>
      <c r="L20" s="21"/>
      <c r="M20" s="22"/>
    </row>
  </sheetData>
  <mergeCells count="17">
    <mergeCell ref="A19:D19"/>
    <mergeCell ref="K9:K12"/>
    <mergeCell ref="L9:L12"/>
    <mergeCell ref="G10:G12"/>
    <mergeCell ref="H10:H12"/>
    <mergeCell ref="I10:I12"/>
    <mergeCell ref="J10:J12"/>
    <mergeCell ref="A6:M6"/>
    <mergeCell ref="A8:A12"/>
    <mergeCell ref="B8:B12"/>
    <mergeCell ref="C8:C12"/>
    <mergeCell ref="D8:D12"/>
    <mergeCell ref="E8:E12"/>
    <mergeCell ref="F8:L8"/>
    <mergeCell ref="M8:M12"/>
    <mergeCell ref="F9:F12"/>
    <mergeCell ref="G9:J9"/>
  </mergeCells>
  <printOptions horizontalCentered="1"/>
  <pageMargins left="0.5118055555555556" right="0.39375" top="0.7798611111111111" bottom="0.7875" header="0.5118055555555556" footer="0.5118055555555556"/>
  <pageSetup fitToHeight="1" fitToWidth="1" horizontalDpi="300" verticalDpi="3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workbookViewId="0" topLeftCell="D1">
      <selection activeCell="F3" sqref="F3"/>
    </sheetView>
  </sheetViews>
  <sheetFormatPr defaultColWidth="9.00390625" defaultRowHeight="12.75"/>
  <cols>
    <col min="1" max="1" width="6.75390625" style="4" customWidth="1"/>
    <col min="2" max="2" width="8.75390625" style="4" customWidth="1"/>
    <col min="3" max="3" width="49.25390625" style="4" customWidth="1"/>
    <col min="4" max="4" width="13.25390625" style="4" customWidth="1"/>
    <col min="5" max="5" width="13.75390625" style="4" customWidth="1"/>
    <col min="6" max="6" width="13.125" style="4" customWidth="1"/>
    <col min="7" max="7" width="9.25390625" style="4" customWidth="1"/>
    <col min="8" max="8" width="13.25390625" style="4" customWidth="1"/>
    <col min="9" max="9" width="13.75390625" style="4" customWidth="1"/>
    <col min="10" max="10" width="25.625" style="4" customWidth="1"/>
    <col min="11" max="16384" width="9.125" style="4" customWidth="1"/>
  </cols>
  <sheetData>
    <row r="1" spans="8:10" ht="13.5">
      <c r="H1" s="99" t="s">
        <v>164</v>
      </c>
      <c r="I1" s="2"/>
      <c r="J1" s="3"/>
    </row>
    <row r="2" spans="8:10" ht="13.5">
      <c r="H2" s="1" t="s">
        <v>0</v>
      </c>
      <c r="I2" s="2"/>
      <c r="J2" s="3"/>
    </row>
    <row r="3" spans="8:10" ht="13.5">
      <c r="H3" s="99" t="s">
        <v>168</v>
      </c>
      <c r="I3" s="2"/>
      <c r="J3" s="3"/>
    </row>
    <row r="5" spans="1:10" ht="17.25" customHeight="1">
      <c r="A5" s="105" t="s">
        <v>39</v>
      </c>
      <c r="B5" s="105"/>
      <c r="C5" s="105"/>
      <c r="D5" s="105"/>
      <c r="E5" s="105"/>
      <c r="F5" s="105"/>
      <c r="G5" s="105"/>
      <c r="H5" s="105"/>
      <c r="I5" s="105"/>
      <c r="J5" s="105"/>
    </row>
    <row r="6" spans="1:10" ht="10.5" customHeight="1">
      <c r="A6" s="5"/>
      <c r="B6" s="5"/>
      <c r="C6" s="5"/>
      <c r="D6" s="5"/>
      <c r="E6" s="5"/>
      <c r="F6" s="5"/>
      <c r="G6" s="5"/>
      <c r="H6" s="5"/>
      <c r="I6" s="5"/>
      <c r="J6" s="6" t="s">
        <v>1</v>
      </c>
    </row>
    <row r="7" spans="1:10" s="7" customFormat="1" ht="19.5" customHeight="1">
      <c r="A7" s="106" t="s">
        <v>10</v>
      </c>
      <c r="B7" s="106" t="s">
        <v>20</v>
      </c>
      <c r="C7" s="107" t="s">
        <v>40</v>
      </c>
      <c r="D7" s="107" t="s">
        <v>22</v>
      </c>
      <c r="E7" s="107" t="s">
        <v>23</v>
      </c>
      <c r="F7" s="107"/>
      <c r="G7" s="107"/>
      <c r="H7" s="107"/>
      <c r="I7" s="107"/>
      <c r="J7" s="107" t="s">
        <v>24</v>
      </c>
    </row>
    <row r="8" spans="1:10" s="7" customFormat="1" ht="19.5" customHeight="1">
      <c r="A8" s="106"/>
      <c r="B8" s="106"/>
      <c r="C8" s="107"/>
      <c r="D8" s="107"/>
      <c r="E8" s="107" t="s">
        <v>161</v>
      </c>
      <c r="F8" s="107" t="s">
        <v>25</v>
      </c>
      <c r="G8" s="107"/>
      <c r="H8" s="107"/>
      <c r="I8" s="107"/>
      <c r="J8" s="107"/>
    </row>
    <row r="9" spans="1:10" s="7" customFormat="1" ht="29.25" customHeight="1">
      <c r="A9" s="106"/>
      <c r="B9" s="106"/>
      <c r="C9" s="107"/>
      <c r="D9" s="107"/>
      <c r="E9" s="107"/>
      <c r="F9" s="107" t="s">
        <v>28</v>
      </c>
      <c r="G9" s="107" t="s">
        <v>29</v>
      </c>
      <c r="H9" s="107" t="s">
        <v>41</v>
      </c>
      <c r="I9" s="107" t="s">
        <v>31</v>
      </c>
      <c r="J9" s="107"/>
    </row>
    <row r="10" spans="1:10" s="7" customFormat="1" ht="19.5" customHeight="1">
      <c r="A10" s="106"/>
      <c r="B10" s="106"/>
      <c r="C10" s="107"/>
      <c r="D10" s="107"/>
      <c r="E10" s="107"/>
      <c r="F10" s="107"/>
      <c r="G10" s="107"/>
      <c r="H10" s="107"/>
      <c r="I10" s="107"/>
      <c r="J10" s="107"/>
    </row>
    <row r="11" spans="1:10" s="7" customFormat="1" ht="19.5" customHeight="1">
      <c r="A11" s="106"/>
      <c r="B11" s="106"/>
      <c r="C11" s="107"/>
      <c r="D11" s="107"/>
      <c r="E11" s="107"/>
      <c r="F11" s="107"/>
      <c r="G11" s="107"/>
      <c r="H11" s="107"/>
      <c r="I11" s="107"/>
      <c r="J11" s="107"/>
    </row>
    <row r="12" spans="1:10" ht="7.5" customHeight="1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</row>
    <row r="13" spans="1:10" ht="31.5" customHeight="1">
      <c r="A13" s="23" t="s">
        <v>3</v>
      </c>
      <c r="B13" s="23" t="s">
        <v>5</v>
      </c>
      <c r="C13" s="24" t="s">
        <v>42</v>
      </c>
      <c r="D13" s="25">
        <v>625000</v>
      </c>
      <c r="E13" s="25">
        <v>625000</v>
      </c>
      <c r="F13" s="25">
        <v>125000</v>
      </c>
      <c r="G13" s="25"/>
      <c r="H13" s="26"/>
      <c r="I13" s="25">
        <v>500000</v>
      </c>
      <c r="J13" s="27" t="s">
        <v>33</v>
      </c>
    </row>
    <row r="14" spans="1:10" ht="30.75" customHeight="1">
      <c r="A14" s="28" t="s">
        <v>11</v>
      </c>
      <c r="B14" s="28" t="s">
        <v>12</v>
      </c>
      <c r="C14" s="29" t="s">
        <v>43</v>
      </c>
      <c r="D14" s="30">
        <v>450000</v>
      </c>
      <c r="E14" s="30">
        <v>450000</v>
      </c>
      <c r="F14" s="30">
        <v>225000</v>
      </c>
      <c r="G14" s="30"/>
      <c r="H14" s="31"/>
      <c r="I14" s="30">
        <v>225000</v>
      </c>
      <c r="J14" s="29" t="s">
        <v>33</v>
      </c>
    </row>
    <row r="15" spans="1:10" ht="30.75" customHeight="1">
      <c r="A15" s="28" t="s">
        <v>13</v>
      </c>
      <c r="B15" s="28" t="s">
        <v>6</v>
      </c>
      <c r="C15" s="29" t="s">
        <v>44</v>
      </c>
      <c r="D15" s="30">
        <v>660000</v>
      </c>
      <c r="E15" s="30">
        <v>660000</v>
      </c>
      <c r="F15" s="30">
        <v>650000</v>
      </c>
      <c r="G15" s="30"/>
      <c r="H15" s="31">
        <v>10000</v>
      </c>
      <c r="I15" s="30"/>
      <c r="J15" s="29" t="s">
        <v>33</v>
      </c>
    </row>
    <row r="16" spans="1:10" ht="30.75" customHeight="1">
      <c r="A16" s="28" t="s">
        <v>13</v>
      </c>
      <c r="B16" s="28" t="s">
        <v>14</v>
      </c>
      <c r="C16" s="29" t="s">
        <v>45</v>
      </c>
      <c r="D16" s="30">
        <v>200000</v>
      </c>
      <c r="E16" s="30">
        <v>200000</v>
      </c>
      <c r="F16" s="30">
        <v>200000</v>
      </c>
      <c r="G16" s="30"/>
      <c r="H16" s="31"/>
      <c r="I16" s="30"/>
      <c r="J16" s="29" t="s">
        <v>33</v>
      </c>
    </row>
    <row r="17" spans="1:10" ht="30.75" customHeight="1">
      <c r="A17" s="28" t="s">
        <v>7</v>
      </c>
      <c r="B17" s="28" t="s">
        <v>15</v>
      </c>
      <c r="C17" s="29" t="s">
        <v>46</v>
      </c>
      <c r="D17" s="30">
        <v>70000</v>
      </c>
      <c r="E17" s="30">
        <v>70000</v>
      </c>
      <c r="F17" s="30">
        <v>70000</v>
      </c>
      <c r="G17" s="30"/>
      <c r="H17" s="31"/>
      <c r="I17" s="30"/>
      <c r="J17" s="29" t="s">
        <v>33</v>
      </c>
    </row>
    <row r="18" spans="1:10" ht="30.75" customHeight="1">
      <c r="A18" s="28" t="s">
        <v>8</v>
      </c>
      <c r="B18" s="28" t="s">
        <v>16</v>
      </c>
      <c r="C18" s="29" t="s">
        <v>47</v>
      </c>
      <c r="D18" s="30">
        <v>350000</v>
      </c>
      <c r="E18" s="30">
        <v>350000</v>
      </c>
      <c r="F18" s="30">
        <v>350000</v>
      </c>
      <c r="G18" s="30"/>
      <c r="H18" s="31"/>
      <c r="I18" s="30"/>
      <c r="J18" s="29" t="s">
        <v>33</v>
      </c>
    </row>
    <row r="19" spans="1:10" ht="30.75" customHeight="1">
      <c r="A19" s="28" t="s">
        <v>17</v>
      </c>
      <c r="B19" s="28" t="s">
        <v>9</v>
      </c>
      <c r="C19" s="29" t="s">
        <v>48</v>
      </c>
      <c r="D19" s="30">
        <v>2647000</v>
      </c>
      <c r="E19" s="30">
        <v>2647000</v>
      </c>
      <c r="F19" s="30">
        <v>661750</v>
      </c>
      <c r="G19" s="30"/>
      <c r="H19" s="31"/>
      <c r="I19" s="30">
        <v>1985250</v>
      </c>
      <c r="J19" s="29" t="s">
        <v>33</v>
      </c>
    </row>
    <row r="20" spans="1:10" ht="22.5" customHeight="1">
      <c r="A20" s="109"/>
      <c r="B20" s="109"/>
      <c r="C20" s="109"/>
      <c r="D20" s="32">
        <f aca="true" t="shared" si="0" ref="D20:I20">SUM(D13:D19)</f>
        <v>5002000</v>
      </c>
      <c r="E20" s="32">
        <f t="shared" si="0"/>
        <v>5002000</v>
      </c>
      <c r="F20" s="32">
        <f t="shared" si="0"/>
        <v>2281750</v>
      </c>
      <c r="G20" s="32">
        <f t="shared" si="0"/>
        <v>0</v>
      </c>
      <c r="H20" s="32">
        <f t="shared" si="0"/>
        <v>10000</v>
      </c>
      <c r="I20" s="32">
        <f t="shared" si="0"/>
        <v>2710250</v>
      </c>
      <c r="J20" s="33" t="s">
        <v>38</v>
      </c>
    </row>
    <row r="22" ht="12.75">
      <c r="A22" s="4" t="s">
        <v>49</v>
      </c>
    </row>
    <row r="23" ht="12.75">
      <c r="A23" s="4" t="s">
        <v>50</v>
      </c>
    </row>
    <row r="24" ht="12.75">
      <c r="A24" s="4" t="s">
        <v>51</v>
      </c>
    </row>
  </sheetData>
  <mergeCells count="14">
    <mergeCell ref="G9:G11"/>
    <mergeCell ref="H9:H11"/>
    <mergeCell ref="I9:I11"/>
    <mergeCell ref="A20:C20"/>
    <mergeCell ref="A5:J5"/>
    <mergeCell ref="A7:A11"/>
    <mergeCell ref="B7:B11"/>
    <mergeCell ref="C7:C11"/>
    <mergeCell ref="D7:D11"/>
    <mergeCell ref="E7:I7"/>
    <mergeCell ref="J7:J11"/>
    <mergeCell ref="E8:E11"/>
    <mergeCell ref="F8:I8"/>
    <mergeCell ref="F9:F11"/>
  </mergeCells>
  <printOptions horizontalCentered="1" verticalCentered="1"/>
  <pageMargins left="1.1020833333333333" right="0.9840277777777778" top="0.47222222222222227" bottom="0.5902777777777778" header="0.5118055555555556" footer="0.5118055555555556"/>
  <pageSetup fitToHeight="1" fitToWidth="1"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55"/>
  <sheetViews>
    <sheetView workbookViewId="0" topLeftCell="A1">
      <selection activeCell="C5" sqref="C5"/>
    </sheetView>
  </sheetViews>
  <sheetFormatPr defaultColWidth="9.00390625" defaultRowHeight="12.75"/>
  <cols>
    <col min="1" max="1" width="4.75390625" style="4" customWidth="1"/>
    <col min="2" max="2" width="44.625" style="4" customWidth="1"/>
    <col min="3" max="4" width="17.75390625" style="4" customWidth="1"/>
    <col min="5" max="16384" width="9.125" style="4" customWidth="1"/>
  </cols>
  <sheetData>
    <row r="2" spans="3:4" ht="12.75">
      <c r="C2" s="99" t="s">
        <v>165</v>
      </c>
      <c r="D2" s="2"/>
    </row>
    <row r="3" spans="3:4" ht="12.75">
      <c r="C3" s="1" t="s">
        <v>0</v>
      </c>
      <c r="D3" s="2"/>
    </row>
    <row r="4" spans="3:4" ht="12.75">
      <c r="C4" s="99" t="s">
        <v>167</v>
      </c>
      <c r="D4" s="2"/>
    </row>
    <row r="6" spans="1:4" ht="15" customHeight="1">
      <c r="A6" s="111" t="s">
        <v>52</v>
      </c>
      <c r="B6" s="111"/>
      <c r="C6" s="111"/>
      <c r="D6" s="111"/>
    </row>
    <row r="7" spans="1:4" ht="15" customHeight="1">
      <c r="A7" s="111" t="s">
        <v>53</v>
      </c>
      <c r="B7" s="111"/>
      <c r="C7" s="111"/>
      <c r="D7" s="111"/>
    </row>
    <row r="9" ht="12.75">
      <c r="D9" s="34" t="s">
        <v>1</v>
      </c>
    </row>
    <row r="10" spans="1:4" ht="12.75">
      <c r="A10" s="112" t="s">
        <v>54</v>
      </c>
      <c r="B10" s="112" t="s">
        <v>2</v>
      </c>
      <c r="C10" s="112" t="s">
        <v>55</v>
      </c>
      <c r="D10" s="113" t="s">
        <v>56</v>
      </c>
    </row>
    <row r="11" spans="1:4" ht="12.75">
      <c r="A11" s="112"/>
      <c r="B11" s="112"/>
      <c r="C11" s="112"/>
      <c r="D11" s="112"/>
    </row>
    <row r="12" spans="1:4" ht="12.75">
      <c r="A12" s="112"/>
      <c r="B12" s="112"/>
      <c r="C12" s="112"/>
      <c r="D12" s="112"/>
    </row>
    <row r="13" spans="1:4" ht="9" customHeight="1">
      <c r="A13" s="35">
        <v>1</v>
      </c>
      <c r="B13" s="35">
        <v>2</v>
      </c>
      <c r="C13" s="35">
        <v>3</v>
      </c>
      <c r="D13" s="35">
        <v>4</v>
      </c>
    </row>
    <row r="14" spans="1:4" ht="19.5" customHeight="1">
      <c r="A14" s="36" t="s">
        <v>57</v>
      </c>
      <c r="B14" s="37" t="s">
        <v>58</v>
      </c>
      <c r="C14" s="36"/>
      <c r="D14" s="101">
        <v>29738358.84</v>
      </c>
    </row>
    <row r="15" spans="1:4" ht="19.5" customHeight="1">
      <c r="A15" s="39" t="s">
        <v>59</v>
      </c>
      <c r="B15" s="40" t="s">
        <v>23</v>
      </c>
      <c r="C15" s="39"/>
      <c r="D15" s="102">
        <v>29378358.84</v>
      </c>
    </row>
    <row r="16" spans="1:4" ht="19.5" customHeight="1">
      <c r="A16" s="39"/>
      <c r="B16" s="40" t="s">
        <v>60</v>
      </c>
      <c r="C16" s="39"/>
      <c r="D16" s="41">
        <f>D14-D15</f>
        <v>360000</v>
      </c>
    </row>
    <row r="17" spans="1:4" ht="19.5" customHeight="1">
      <c r="A17" s="42"/>
      <c r="B17" s="43" t="s">
        <v>61</v>
      </c>
      <c r="C17" s="42"/>
      <c r="D17" s="44"/>
    </row>
    <row r="18" spans="1:4" ht="19.5" customHeight="1">
      <c r="A18" s="45" t="s">
        <v>62</v>
      </c>
      <c r="B18" s="46" t="s">
        <v>63</v>
      </c>
      <c r="C18" s="47"/>
      <c r="D18" s="48">
        <f>D19-D29</f>
        <v>-360000</v>
      </c>
    </row>
    <row r="19" spans="1:4" ht="19.5" customHeight="1">
      <c r="A19" s="110" t="s">
        <v>64</v>
      </c>
      <c r="B19" s="110"/>
      <c r="C19" s="49"/>
      <c r="D19" s="50"/>
    </row>
    <row r="20" spans="1:4" ht="19.5" customHeight="1">
      <c r="A20" s="51" t="s">
        <v>57</v>
      </c>
      <c r="B20" s="52" t="s">
        <v>65</v>
      </c>
      <c r="C20" s="51" t="s">
        <v>66</v>
      </c>
      <c r="D20" s="53"/>
    </row>
    <row r="21" spans="1:4" ht="19.5" customHeight="1">
      <c r="A21" s="39" t="s">
        <v>59</v>
      </c>
      <c r="B21" s="40" t="s">
        <v>67</v>
      </c>
      <c r="C21" s="39" t="s">
        <v>66</v>
      </c>
      <c r="D21" s="41"/>
    </row>
    <row r="22" spans="1:4" ht="49.5" customHeight="1">
      <c r="A22" s="39" t="s">
        <v>68</v>
      </c>
      <c r="B22" s="54" t="s">
        <v>69</v>
      </c>
      <c r="C22" s="39" t="s">
        <v>70</v>
      </c>
      <c r="D22" s="41"/>
    </row>
    <row r="23" spans="1:4" ht="19.5" customHeight="1">
      <c r="A23" s="39" t="s">
        <v>71</v>
      </c>
      <c r="B23" s="40" t="s">
        <v>72</v>
      </c>
      <c r="C23" s="39" t="s">
        <v>73</v>
      </c>
      <c r="D23" s="41"/>
    </row>
    <row r="24" spans="1:4" ht="19.5" customHeight="1">
      <c r="A24" s="39" t="s">
        <v>74</v>
      </c>
      <c r="B24" s="40" t="s">
        <v>75</v>
      </c>
      <c r="C24" s="39" t="s">
        <v>76</v>
      </c>
      <c r="D24" s="41"/>
    </row>
    <row r="25" spans="1:4" ht="19.5" customHeight="1">
      <c r="A25" s="39" t="s">
        <v>77</v>
      </c>
      <c r="B25" s="40" t="s">
        <v>78</v>
      </c>
      <c r="C25" s="39" t="s">
        <v>79</v>
      </c>
      <c r="D25" s="41"/>
    </row>
    <row r="26" spans="1:4" ht="19.5" customHeight="1">
      <c r="A26" s="39" t="s">
        <v>80</v>
      </c>
      <c r="B26" s="40" t="s">
        <v>81</v>
      </c>
      <c r="C26" s="39" t="s">
        <v>82</v>
      </c>
      <c r="D26" s="41"/>
    </row>
    <row r="27" spans="1:4" ht="19.5" customHeight="1">
      <c r="A27" s="39" t="s">
        <v>83</v>
      </c>
      <c r="B27" s="40" t="s">
        <v>84</v>
      </c>
      <c r="C27" s="39" t="s">
        <v>85</v>
      </c>
      <c r="D27" s="41"/>
    </row>
    <row r="28" spans="1:4" ht="19.5" customHeight="1">
      <c r="A28" s="36" t="s">
        <v>86</v>
      </c>
      <c r="B28" s="37" t="s">
        <v>87</v>
      </c>
      <c r="C28" s="36" t="s">
        <v>88</v>
      </c>
      <c r="D28" s="38"/>
    </row>
    <row r="29" spans="1:4" ht="19.5" customHeight="1">
      <c r="A29" s="110" t="s">
        <v>89</v>
      </c>
      <c r="B29" s="110"/>
      <c r="C29" s="49"/>
      <c r="D29" s="50">
        <v>360000</v>
      </c>
    </row>
    <row r="30" spans="1:4" ht="19.5" customHeight="1">
      <c r="A30" s="55" t="s">
        <v>57</v>
      </c>
      <c r="B30" s="56" t="s">
        <v>90</v>
      </c>
      <c r="C30" s="55" t="s">
        <v>91</v>
      </c>
      <c r="D30" s="57"/>
    </row>
    <row r="31" spans="1:4" ht="19.5" customHeight="1">
      <c r="A31" s="39" t="s">
        <v>59</v>
      </c>
      <c r="B31" s="40" t="s">
        <v>92</v>
      </c>
      <c r="C31" s="39" t="s">
        <v>91</v>
      </c>
      <c r="D31" s="41">
        <v>360000</v>
      </c>
    </row>
    <row r="32" spans="1:4" ht="49.5" customHeight="1">
      <c r="A32" s="39" t="s">
        <v>68</v>
      </c>
      <c r="B32" s="54" t="s">
        <v>93</v>
      </c>
      <c r="C32" s="39" t="s">
        <v>94</v>
      </c>
      <c r="D32" s="41"/>
    </row>
    <row r="33" spans="1:4" ht="19.5" customHeight="1">
      <c r="A33" s="39" t="s">
        <v>71</v>
      </c>
      <c r="B33" s="40" t="s">
        <v>95</v>
      </c>
      <c r="C33" s="39" t="s">
        <v>96</v>
      </c>
      <c r="D33" s="41"/>
    </row>
    <row r="34" spans="1:4" ht="19.5" customHeight="1">
      <c r="A34" s="39" t="s">
        <v>74</v>
      </c>
      <c r="B34" s="40" t="s">
        <v>97</v>
      </c>
      <c r="C34" s="39" t="s">
        <v>98</v>
      </c>
      <c r="D34" s="41"/>
    </row>
    <row r="35" spans="1:4" ht="19.5" customHeight="1">
      <c r="A35" s="39" t="s">
        <v>77</v>
      </c>
      <c r="B35" s="40" t="s">
        <v>99</v>
      </c>
      <c r="C35" s="39" t="s">
        <v>100</v>
      </c>
      <c r="D35" s="41"/>
    </row>
    <row r="36" spans="1:4" ht="19.5" customHeight="1">
      <c r="A36" s="39" t="s">
        <v>80</v>
      </c>
      <c r="B36" s="58" t="s">
        <v>101</v>
      </c>
      <c r="C36" s="59" t="s">
        <v>102</v>
      </c>
      <c r="D36" s="60"/>
    </row>
    <row r="37" spans="1:4" ht="19.5" customHeight="1">
      <c r="A37" s="61" t="s">
        <v>83</v>
      </c>
      <c r="B37" s="62" t="s">
        <v>103</v>
      </c>
      <c r="C37" s="61" t="s">
        <v>104</v>
      </c>
      <c r="D37" s="63"/>
    </row>
    <row r="38" spans="1:4" ht="19.5" customHeight="1">
      <c r="A38" s="64"/>
      <c r="B38" s="65"/>
      <c r="C38" s="65"/>
      <c r="D38" s="65"/>
    </row>
    <row r="39" ht="12.75">
      <c r="A39" s="66"/>
    </row>
    <row r="40" ht="12.75">
      <c r="A40" s="66"/>
    </row>
    <row r="41" ht="12.75">
      <c r="A41" s="66"/>
    </row>
    <row r="42" ht="12.75">
      <c r="A42" s="66"/>
    </row>
    <row r="43" ht="12.75">
      <c r="A43" s="66"/>
    </row>
    <row r="44" ht="12.75">
      <c r="A44" s="66"/>
    </row>
    <row r="45" ht="12.75">
      <c r="A45" s="66"/>
    </row>
    <row r="46" ht="12.75">
      <c r="A46" s="66"/>
    </row>
    <row r="47" ht="12.75">
      <c r="A47" s="66"/>
    </row>
    <row r="48" ht="12.75">
      <c r="A48" s="66"/>
    </row>
    <row r="49" ht="12.75">
      <c r="A49" s="66"/>
    </row>
    <row r="50" ht="12.75">
      <c r="A50" s="66"/>
    </row>
    <row r="51" ht="12.75">
      <c r="A51" s="66"/>
    </row>
    <row r="52" ht="12.75">
      <c r="A52" s="66"/>
    </row>
    <row r="53" ht="12.75">
      <c r="A53" s="66"/>
    </row>
    <row r="54" ht="12.75">
      <c r="A54" s="66"/>
    </row>
    <row r="55" ht="12.75">
      <c r="A55" s="66"/>
    </row>
  </sheetData>
  <mergeCells count="8">
    <mergeCell ref="A19:B19"/>
    <mergeCell ref="A29:B29"/>
    <mergeCell ref="A6:D6"/>
    <mergeCell ref="A7:D7"/>
    <mergeCell ref="A10:A12"/>
    <mergeCell ref="B10:B12"/>
    <mergeCell ref="C10:C12"/>
    <mergeCell ref="D10:D12"/>
  </mergeCells>
  <printOptions horizontalCentered="1" verticalCentered="1"/>
  <pageMargins left="0.39375" right="0.39375" top="0.4701388888888889" bottom="0.5902777777777778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35"/>
  <sheetViews>
    <sheetView workbookViewId="0" topLeftCell="A1">
      <selection activeCell="D5" sqref="D5"/>
    </sheetView>
  </sheetViews>
  <sheetFormatPr defaultColWidth="9.00390625" defaultRowHeight="12.75"/>
  <cols>
    <col min="1" max="1" width="4.75390625" style="0" customWidth="1"/>
    <col min="2" max="2" width="42.75390625" style="0" customWidth="1"/>
    <col min="3" max="5" width="15.75390625" style="0" customWidth="1"/>
  </cols>
  <sheetData>
    <row r="2" spans="4:5" ht="12.75">
      <c r="D2" s="115" t="s">
        <v>105</v>
      </c>
      <c r="E2" s="114"/>
    </row>
    <row r="3" spans="4:5" ht="12.75">
      <c r="D3" s="114" t="s">
        <v>110</v>
      </c>
      <c r="E3" s="114"/>
    </row>
    <row r="4" spans="4:5" ht="12.75">
      <c r="D4" s="115" t="s">
        <v>168</v>
      </c>
      <c r="E4" s="114"/>
    </row>
    <row r="6" spans="1:5" ht="18">
      <c r="A6" s="116" t="s">
        <v>111</v>
      </c>
      <c r="B6" s="116"/>
      <c r="C6" s="116"/>
      <c r="D6" s="116"/>
      <c r="E6" s="116"/>
    </row>
    <row r="7" spans="1:5" ht="12.75" customHeight="1">
      <c r="A7" s="67"/>
      <c r="B7" s="67"/>
      <c r="C7" s="67"/>
      <c r="D7" s="67"/>
      <c r="E7" s="67"/>
    </row>
    <row r="8" spans="2:5" ht="13.5" thickBot="1">
      <c r="B8" s="4"/>
      <c r="C8" s="4"/>
      <c r="D8" s="4"/>
      <c r="E8" s="6" t="s">
        <v>1</v>
      </c>
    </row>
    <row r="9" spans="1:5" ht="15.75" customHeight="1" thickBot="1">
      <c r="A9" s="70"/>
      <c r="B9" s="45"/>
      <c r="C9" s="112" t="s">
        <v>112</v>
      </c>
      <c r="D9" s="112"/>
      <c r="E9" s="112"/>
    </row>
    <row r="10" spans="1:5" ht="15.75" customHeight="1">
      <c r="A10" s="71"/>
      <c r="B10" s="72" t="s">
        <v>113</v>
      </c>
      <c r="C10" s="71"/>
      <c r="D10" s="71"/>
      <c r="E10" s="71"/>
    </row>
    <row r="11" spans="1:5" ht="15.75" customHeight="1">
      <c r="A11" s="72" t="s">
        <v>54</v>
      </c>
      <c r="B11" s="72" t="s">
        <v>114</v>
      </c>
      <c r="C11" s="72">
        <v>2009</v>
      </c>
      <c r="D11" s="72">
        <v>2010</v>
      </c>
      <c r="E11" s="72">
        <v>2011</v>
      </c>
    </row>
    <row r="12" spans="1:5" ht="15.75" customHeight="1">
      <c r="A12" s="71"/>
      <c r="B12" s="73"/>
      <c r="C12" s="71"/>
      <c r="D12" s="71"/>
      <c r="E12" s="71"/>
    </row>
    <row r="13" spans="1:5" ht="6" customHeight="1" thickBot="1">
      <c r="A13" s="71"/>
      <c r="B13" s="74"/>
      <c r="C13" s="75"/>
      <c r="D13" s="75"/>
      <c r="E13" s="75"/>
    </row>
    <row r="14" spans="1:5" ht="7.5" customHeight="1" thickBot="1">
      <c r="A14" s="35">
        <v>1</v>
      </c>
      <c r="B14" s="35">
        <v>2</v>
      </c>
      <c r="C14" s="35">
        <v>4</v>
      </c>
      <c r="D14" s="35">
        <v>5</v>
      </c>
      <c r="E14" s="35">
        <v>6</v>
      </c>
    </row>
    <row r="15" spans="1:5" ht="18" customHeight="1">
      <c r="A15" s="76" t="s">
        <v>57</v>
      </c>
      <c r="B15" s="77" t="s">
        <v>115</v>
      </c>
      <c r="C15" s="78"/>
      <c r="D15" s="79"/>
      <c r="E15" s="79"/>
    </row>
    <row r="16" spans="1:5" ht="18" customHeight="1">
      <c r="A16" s="80" t="s">
        <v>59</v>
      </c>
      <c r="B16" s="81" t="s">
        <v>65</v>
      </c>
      <c r="C16" s="82"/>
      <c r="D16" s="81"/>
      <c r="E16" s="81"/>
    </row>
    <row r="17" spans="1:5" ht="18" customHeight="1">
      <c r="A17" s="80" t="s">
        <v>68</v>
      </c>
      <c r="B17" s="81" t="s">
        <v>67</v>
      </c>
      <c r="C17" s="84">
        <v>450000</v>
      </c>
      <c r="D17" s="83">
        <v>90000</v>
      </c>
      <c r="E17" s="83">
        <v>0</v>
      </c>
    </row>
    <row r="18" spans="1:5" ht="18" customHeight="1">
      <c r="A18" s="80" t="s">
        <v>71</v>
      </c>
      <c r="B18" s="81" t="s">
        <v>116</v>
      </c>
      <c r="C18" s="82"/>
      <c r="D18" s="81"/>
      <c r="E18" s="81"/>
    </row>
    <row r="19" spans="1:5" ht="18" customHeight="1">
      <c r="A19" s="76" t="s">
        <v>74</v>
      </c>
      <c r="B19" s="81" t="s">
        <v>117</v>
      </c>
      <c r="C19" s="82"/>
      <c r="D19" s="81"/>
      <c r="E19" s="81"/>
    </row>
    <row r="20" spans="1:5" ht="18" customHeight="1">
      <c r="A20" s="76"/>
      <c r="B20" s="81" t="s">
        <v>118</v>
      </c>
      <c r="C20" s="82"/>
      <c r="D20" s="81"/>
      <c r="E20" s="81"/>
    </row>
    <row r="21" spans="1:5" ht="18" customHeight="1">
      <c r="A21" s="76"/>
      <c r="B21" s="81" t="s">
        <v>119</v>
      </c>
      <c r="C21" s="82"/>
      <c r="D21" s="81"/>
      <c r="E21" s="81"/>
    </row>
    <row r="22" spans="1:5" ht="18" customHeight="1">
      <c r="A22" s="76"/>
      <c r="B22" s="85" t="s">
        <v>120</v>
      </c>
      <c r="C22" s="82"/>
      <c r="D22" s="81"/>
      <c r="E22" s="81"/>
    </row>
    <row r="23" spans="1:5" ht="18" customHeight="1">
      <c r="A23" s="76"/>
      <c r="B23" s="85" t="s">
        <v>121</v>
      </c>
      <c r="C23" s="82"/>
      <c r="D23" s="81"/>
      <c r="E23" s="81"/>
    </row>
    <row r="24" spans="1:5" ht="18" customHeight="1">
      <c r="A24" s="76"/>
      <c r="B24" s="85" t="s">
        <v>122</v>
      </c>
      <c r="C24" s="82"/>
      <c r="D24" s="81"/>
      <c r="E24" s="81"/>
    </row>
    <row r="25" spans="1:5" ht="18" customHeight="1">
      <c r="A25" s="86"/>
      <c r="B25" s="85" t="s">
        <v>123</v>
      </c>
      <c r="C25" s="82"/>
      <c r="D25" s="81"/>
      <c r="E25" s="81"/>
    </row>
    <row r="26" spans="1:5" ht="18" customHeight="1">
      <c r="A26" s="87" t="s">
        <v>77</v>
      </c>
      <c r="B26" s="88" t="s">
        <v>124</v>
      </c>
      <c r="C26" s="103">
        <v>29738358.84</v>
      </c>
      <c r="D26" s="41">
        <v>18403100</v>
      </c>
      <c r="E26" s="41">
        <v>17254500</v>
      </c>
    </row>
    <row r="27" spans="1:5" ht="18" customHeight="1">
      <c r="A27" s="80" t="s">
        <v>80</v>
      </c>
      <c r="B27" s="81" t="s">
        <v>125</v>
      </c>
      <c r="C27" s="84">
        <f>C17</f>
        <v>450000</v>
      </c>
      <c r="D27" s="83">
        <f>D17</f>
        <v>90000</v>
      </c>
      <c r="E27" s="83">
        <f>E17</f>
        <v>0</v>
      </c>
    </row>
    <row r="28" spans="1:5" ht="18" customHeight="1" thickBot="1">
      <c r="A28" s="89" t="s">
        <v>83</v>
      </c>
      <c r="B28" s="90" t="s">
        <v>126</v>
      </c>
      <c r="C28" s="92">
        <f>C17/C26</f>
        <v>0.015131971553007193</v>
      </c>
      <c r="D28" s="91">
        <f>D17/D26</f>
        <v>0.004890480408192098</v>
      </c>
      <c r="E28" s="91">
        <f>E17/E26</f>
        <v>0</v>
      </c>
    </row>
    <row r="29" spans="1:5" ht="12.75">
      <c r="A29" s="4"/>
      <c r="B29" s="4"/>
      <c r="C29" s="4"/>
      <c r="D29" s="4"/>
      <c r="E29" s="4"/>
    </row>
    <row r="30" spans="1:5" ht="12.75">
      <c r="A30" s="4"/>
      <c r="B30" s="4"/>
      <c r="C30" s="4"/>
      <c r="D30" s="4"/>
      <c r="E30" s="4"/>
    </row>
    <row r="31" spans="1:5" ht="12.75">
      <c r="A31" s="4"/>
      <c r="B31" s="4"/>
      <c r="C31" s="4"/>
      <c r="D31" s="4"/>
      <c r="E31" s="4"/>
    </row>
    <row r="32" spans="1:5" ht="12.75">
      <c r="A32" s="4"/>
      <c r="B32" s="4"/>
      <c r="C32" s="4"/>
      <c r="D32" s="4"/>
      <c r="E32" s="4"/>
    </row>
    <row r="33" spans="1:5" ht="12.75">
      <c r="A33" s="4"/>
      <c r="B33" s="4"/>
      <c r="C33" s="4"/>
      <c r="D33" s="4"/>
      <c r="E33" s="4"/>
    </row>
    <row r="34" spans="1:5" ht="12.75">
      <c r="A34" s="4"/>
      <c r="B34" s="4"/>
      <c r="C34" s="4"/>
      <c r="D34" s="4"/>
      <c r="E34" s="4"/>
    </row>
    <row r="35" spans="1:5" ht="12.75">
      <c r="A35" s="4"/>
      <c r="B35" s="4"/>
      <c r="C35" s="4"/>
      <c r="D35" s="4"/>
      <c r="E35" s="4"/>
    </row>
  </sheetData>
  <mergeCells count="5">
    <mergeCell ref="C9:E9"/>
    <mergeCell ref="D2:E2"/>
    <mergeCell ref="D3:E3"/>
    <mergeCell ref="D4:E4"/>
    <mergeCell ref="A6:E6"/>
  </mergeCells>
  <printOptions horizontalCentered="1" verticalCentered="1"/>
  <pageMargins left="0.5902777777777778" right="0.5902777777777778" top="0.7875" bottom="0.7875" header="0.5118055555555556" footer="0.5118055555555556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36"/>
  <sheetViews>
    <sheetView tabSelected="1" zoomScale="75" zoomScaleNormal="75" workbookViewId="0" topLeftCell="A1">
      <selection activeCell="D5" sqref="D5"/>
    </sheetView>
  </sheetViews>
  <sheetFormatPr defaultColWidth="9.00390625" defaultRowHeight="12.75"/>
  <cols>
    <col min="1" max="1" width="6.875" style="4" customWidth="1"/>
    <col min="2" max="2" width="38.875" style="4" customWidth="1"/>
    <col min="3" max="3" width="18.25390625" style="4" customWidth="1"/>
    <col min="4" max="4" width="18.75390625" style="4" customWidth="1"/>
    <col min="5" max="5" width="18.25390625" style="4" customWidth="1"/>
    <col min="6" max="254" width="9.125" style="4" customWidth="1"/>
  </cols>
  <sheetData>
    <row r="2" spans="4:5" ht="12.75">
      <c r="D2" s="117" t="s">
        <v>166</v>
      </c>
      <c r="E2" s="118"/>
    </row>
    <row r="3" spans="4:5" ht="12.75">
      <c r="D3" s="118" t="s">
        <v>0</v>
      </c>
      <c r="E3" s="118"/>
    </row>
    <row r="4" spans="4:5" ht="12.75">
      <c r="D4" s="117" t="s">
        <v>167</v>
      </c>
      <c r="E4" s="118"/>
    </row>
    <row r="6" spans="1:5" ht="17.25" customHeight="1">
      <c r="A6" s="105" t="s">
        <v>127</v>
      </c>
      <c r="B6" s="105"/>
      <c r="C6" s="105"/>
      <c r="D6" s="105"/>
      <c r="E6" s="105"/>
    </row>
    <row r="8" spans="1:5" ht="24.75" customHeight="1">
      <c r="A8" s="119" t="s">
        <v>54</v>
      </c>
      <c r="B8" s="119" t="s">
        <v>106</v>
      </c>
      <c r="C8" s="120" t="s">
        <v>56</v>
      </c>
      <c r="D8" s="119" t="s">
        <v>128</v>
      </c>
      <c r="E8" s="119"/>
    </row>
    <row r="9" spans="1:5" ht="24.75" customHeight="1">
      <c r="A9" s="119"/>
      <c r="B9" s="119"/>
      <c r="C9" s="120"/>
      <c r="D9" s="69">
        <v>2010</v>
      </c>
      <c r="E9" s="69">
        <v>2011</v>
      </c>
    </row>
    <row r="10" spans="1:5" ht="7.5" customHeight="1">
      <c r="A10" s="8">
        <v>1</v>
      </c>
      <c r="B10" s="8">
        <v>2</v>
      </c>
      <c r="C10" s="8">
        <v>4</v>
      </c>
      <c r="D10" s="8">
        <v>5</v>
      </c>
      <c r="E10" s="8">
        <v>6</v>
      </c>
    </row>
    <row r="11" spans="1:5" ht="19.5" customHeight="1">
      <c r="A11" s="93" t="s">
        <v>62</v>
      </c>
      <c r="B11" s="94" t="s">
        <v>129</v>
      </c>
      <c r="C11" s="104">
        <v>29738358.84</v>
      </c>
      <c r="D11" s="95">
        <v>18403100</v>
      </c>
      <c r="E11" s="95">
        <v>17254500</v>
      </c>
    </row>
    <row r="12" spans="1:5" ht="19.5" customHeight="1">
      <c r="A12" s="93" t="s">
        <v>130</v>
      </c>
      <c r="B12" s="16" t="s">
        <v>131</v>
      </c>
      <c r="C12" s="104">
        <f>C11-C16-C17</f>
        <v>14937038.23</v>
      </c>
      <c r="D12" s="95">
        <f>D11-D16-D17</f>
        <v>3473825</v>
      </c>
      <c r="E12" s="95">
        <f>E11-E16-E17</f>
        <v>3502347</v>
      </c>
    </row>
    <row r="13" spans="1:5" ht="19.5" customHeight="1">
      <c r="A13" s="93" t="s">
        <v>57</v>
      </c>
      <c r="B13" s="16" t="s">
        <v>132</v>
      </c>
      <c r="C13" s="104">
        <f>C12-C14-C15</f>
        <v>2000796.2300000004</v>
      </c>
      <c r="D13" s="95">
        <f>D12-D14-D15</f>
        <v>1041998</v>
      </c>
      <c r="E13" s="95">
        <f>E12-E14-E15</f>
        <v>1045918</v>
      </c>
    </row>
    <row r="14" spans="1:5" ht="19.5" customHeight="1">
      <c r="A14" s="93" t="s">
        <v>59</v>
      </c>
      <c r="B14" s="16" t="s">
        <v>133</v>
      </c>
      <c r="C14" s="95">
        <v>11868900</v>
      </c>
      <c r="D14" s="95">
        <v>1285100</v>
      </c>
      <c r="E14" s="95">
        <v>1275300</v>
      </c>
    </row>
    <row r="15" spans="1:5" ht="19.5" customHeight="1">
      <c r="A15" s="93" t="s">
        <v>68</v>
      </c>
      <c r="B15" s="16" t="s">
        <v>134</v>
      </c>
      <c r="C15" s="95">
        <v>1067342</v>
      </c>
      <c r="D15" s="95">
        <v>1146727</v>
      </c>
      <c r="E15" s="95">
        <v>1181129</v>
      </c>
    </row>
    <row r="16" spans="1:5" ht="19.5" customHeight="1">
      <c r="A16" s="93" t="s">
        <v>135</v>
      </c>
      <c r="B16" s="68" t="s">
        <v>136</v>
      </c>
      <c r="C16" s="95">
        <v>3843847</v>
      </c>
      <c r="D16" s="95">
        <v>3629300</v>
      </c>
      <c r="E16" s="95">
        <v>3738179</v>
      </c>
    </row>
    <row r="17" spans="1:5" ht="19.5" customHeight="1">
      <c r="A17" s="93" t="s">
        <v>137</v>
      </c>
      <c r="B17" s="16" t="s">
        <v>138</v>
      </c>
      <c r="C17" s="104">
        <v>10957473.61</v>
      </c>
      <c r="D17" s="95">
        <v>11299975</v>
      </c>
      <c r="E17" s="95">
        <v>10013974</v>
      </c>
    </row>
    <row r="18" spans="1:5" ht="19.5" customHeight="1">
      <c r="A18" s="93" t="s">
        <v>107</v>
      </c>
      <c r="B18" s="94" t="s">
        <v>139</v>
      </c>
      <c r="C18" s="104">
        <v>29378358.84</v>
      </c>
      <c r="D18" s="95">
        <v>18043100</v>
      </c>
      <c r="E18" s="95">
        <v>17164500</v>
      </c>
    </row>
    <row r="19" spans="1:5" ht="19.5" customHeight="1">
      <c r="A19" s="93" t="s">
        <v>108</v>
      </c>
      <c r="B19" s="94" t="s">
        <v>140</v>
      </c>
      <c r="C19" s="95">
        <f>C20+C24+C28+C29</f>
        <v>379200</v>
      </c>
      <c r="D19" s="95">
        <f>D20+D24+D28+D29</f>
        <v>369000</v>
      </c>
      <c r="E19" s="95">
        <f>E20+E24+E28+E29</f>
        <v>91200</v>
      </c>
    </row>
    <row r="20" spans="1:5" ht="30" customHeight="1">
      <c r="A20" s="93" t="s">
        <v>130</v>
      </c>
      <c r="B20" s="11" t="s">
        <v>141</v>
      </c>
      <c r="C20" s="95">
        <f>C21+C23</f>
        <v>379200</v>
      </c>
      <c r="D20" s="95">
        <f>D21+D23</f>
        <v>369000</v>
      </c>
      <c r="E20" s="95">
        <f>E21+E23</f>
        <v>91200</v>
      </c>
    </row>
    <row r="21" spans="1:5" ht="19.5" customHeight="1">
      <c r="A21" s="93" t="s">
        <v>57</v>
      </c>
      <c r="B21" s="16" t="s">
        <v>142</v>
      </c>
      <c r="C21" s="95">
        <f>C11-C18</f>
        <v>360000</v>
      </c>
      <c r="D21" s="95">
        <f>D11-D18</f>
        <v>360000</v>
      </c>
      <c r="E21" s="95">
        <f>E11-E18</f>
        <v>90000</v>
      </c>
    </row>
    <row r="22" spans="1:5" ht="60" customHeight="1">
      <c r="A22" s="93" t="s">
        <v>59</v>
      </c>
      <c r="B22" s="11" t="s">
        <v>143</v>
      </c>
      <c r="C22" s="95"/>
      <c r="D22" s="95"/>
      <c r="E22" s="95"/>
    </row>
    <row r="23" spans="1:5" ht="19.5" customHeight="1">
      <c r="A23" s="93" t="s">
        <v>68</v>
      </c>
      <c r="B23" s="16" t="s">
        <v>144</v>
      </c>
      <c r="C23" s="95">
        <v>19200</v>
      </c>
      <c r="D23" s="95">
        <v>9000</v>
      </c>
      <c r="E23" s="95">
        <v>1200</v>
      </c>
    </row>
    <row r="24" spans="1:5" ht="30" customHeight="1">
      <c r="A24" s="93" t="s">
        <v>135</v>
      </c>
      <c r="B24" s="11" t="s">
        <v>145</v>
      </c>
      <c r="C24" s="95"/>
      <c r="D24" s="95"/>
      <c r="E24" s="95"/>
    </row>
    <row r="25" spans="1:5" ht="19.5" customHeight="1">
      <c r="A25" s="93" t="s">
        <v>57</v>
      </c>
      <c r="B25" s="16" t="s">
        <v>142</v>
      </c>
      <c r="C25" s="95"/>
      <c r="D25" s="95"/>
      <c r="E25" s="95"/>
    </row>
    <row r="26" spans="1:5" ht="60" customHeight="1">
      <c r="A26" s="93" t="s">
        <v>59</v>
      </c>
      <c r="B26" s="11" t="s">
        <v>143</v>
      </c>
      <c r="C26" s="96"/>
      <c r="D26" s="96"/>
      <c r="E26" s="95"/>
    </row>
    <row r="27" spans="1:5" ht="19.5" customHeight="1">
      <c r="A27" s="93" t="s">
        <v>68</v>
      </c>
      <c r="B27" s="16" t="s">
        <v>144</v>
      </c>
      <c r="C27" s="95"/>
      <c r="D27" s="95"/>
      <c r="E27" s="95"/>
    </row>
    <row r="28" spans="1:5" ht="19.5" customHeight="1">
      <c r="A28" s="93" t="s">
        <v>137</v>
      </c>
      <c r="B28" s="16" t="s">
        <v>146</v>
      </c>
      <c r="C28" s="95"/>
      <c r="D28" s="95"/>
      <c r="E28" s="95"/>
    </row>
    <row r="29" spans="1:5" ht="19.5" customHeight="1">
      <c r="A29" s="93" t="s">
        <v>147</v>
      </c>
      <c r="B29" s="16" t="s">
        <v>99</v>
      </c>
      <c r="C29" s="95"/>
      <c r="D29" s="95"/>
      <c r="E29" s="95"/>
    </row>
    <row r="30" spans="1:5" ht="19.5" customHeight="1">
      <c r="A30" s="93" t="s">
        <v>109</v>
      </c>
      <c r="B30" s="94" t="s">
        <v>148</v>
      </c>
      <c r="C30" s="95">
        <v>360000</v>
      </c>
      <c r="D30" s="95">
        <v>360000</v>
      </c>
      <c r="E30" s="95">
        <v>90000</v>
      </c>
    </row>
    <row r="31" spans="1:5" ht="19.5" customHeight="1">
      <c r="A31" s="93" t="s">
        <v>149</v>
      </c>
      <c r="B31" s="94" t="s">
        <v>150</v>
      </c>
      <c r="C31" s="95">
        <v>450000</v>
      </c>
      <c r="D31" s="95">
        <f>C31-D30</f>
        <v>90000</v>
      </c>
      <c r="E31" s="95">
        <f>D31-E30</f>
        <v>0</v>
      </c>
    </row>
    <row r="32" spans="1:5" ht="60" customHeight="1">
      <c r="A32" s="93" t="s">
        <v>57</v>
      </c>
      <c r="B32" s="11" t="s">
        <v>151</v>
      </c>
      <c r="C32" s="95"/>
      <c r="D32" s="95"/>
      <c r="E32" s="95"/>
    </row>
    <row r="33" spans="1:5" ht="19.5" customHeight="1">
      <c r="A33" s="93" t="s">
        <v>152</v>
      </c>
      <c r="B33" s="94" t="s">
        <v>153</v>
      </c>
      <c r="C33" s="97">
        <f>C31/C11</f>
        <v>0.015131971553007193</v>
      </c>
      <c r="D33" s="97">
        <f>D31/D11</f>
        <v>0.004890480408192098</v>
      </c>
      <c r="E33" s="97">
        <f>E31/E11</f>
        <v>0</v>
      </c>
    </row>
    <row r="34" spans="1:5" ht="30" customHeight="1">
      <c r="A34" s="93" t="s">
        <v>154</v>
      </c>
      <c r="B34" s="98" t="s">
        <v>155</v>
      </c>
      <c r="C34" s="97">
        <f>C20/C11</f>
        <v>0.012751208028667395</v>
      </c>
      <c r="D34" s="97">
        <f>D20/D11</f>
        <v>0.0200509696735876</v>
      </c>
      <c r="E34" s="97">
        <f>E20/E11</f>
        <v>0.005285577675389029</v>
      </c>
    </row>
    <row r="35" spans="1:5" ht="30" customHeight="1">
      <c r="A35" s="93" t="s">
        <v>156</v>
      </c>
      <c r="B35" s="98" t="s">
        <v>157</v>
      </c>
      <c r="C35" s="95"/>
      <c r="D35" s="95"/>
      <c r="E35" s="95"/>
    </row>
    <row r="36" spans="1:5" ht="30" customHeight="1">
      <c r="A36" s="93" t="s">
        <v>158</v>
      </c>
      <c r="B36" s="98" t="s">
        <v>159</v>
      </c>
      <c r="C36" s="95"/>
      <c r="D36" s="95"/>
      <c r="E36" s="95"/>
    </row>
  </sheetData>
  <mergeCells count="8">
    <mergeCell ref="D8:E8"/>
    <mergeCell ref="A8:A9"/>
    <mergeCell ref="B8:B9"/>
    <mergeCell ref="C8:C9"/>
    <mergeCell ref="D2:E2"/>
    <mergeCell ref="D3:E3"/>
    <mergeCell ref="D4:E4"/>
    <mergeCell ref="A6:E6"/>
  </mergeCells>
  <printOptions horizontalCentered="1"/>
  <pageMargins left="0.31527777777777777" right="0.39375" top="0.5902777777777778" bottom="0.5902777777777778" header="0.5118055555555556" footer="0.511805555555555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</dc:creator>
  <cp:keywords/>
  <dc:description/>
  <cp:lastModifiedBy>GCI Frombork</cp:lastModifiedBy>
  <cp:lastPrinted>2009-03-02T12:15:39Z</cp:lastPrinted>
  <dcterms:created xsi:type="dcterms:W3CDTF">2009-03-12T12:21:11Z</dcterms:created>
  <dcterms:modified xsi:type="dcterms:W3CDTF">2009-03-12T12:21:11Z</dcterms:modified>
  <cp:category/>
  <cp:version/>
  <cp:contentType/>
  <cp:contentStatus/>
</cp:coreProperties>
</file>