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05" activeTab="0"/>
  </bookViews>
  <sheets>
    <sheet name="doch" sheetId="1" r:id="rId1"/>
    <sheet name="wyd" sheetId="2" r:id="rId2"/>
    <sheet name="inw wiel" sheetId="3" r:id="rId3"/>
    <sheet name="inw 07" sheetId="4" r:id="rId4"/>
    <sheet name="NDS" sheetId="5" r:id="rId5"/>
    <sheet name="zlec" sheetId="6" r:id="rId6"/>
    <sheet name="zak bud" sheetId="7" r:id="rId7"/>
    <sheet name="in kul" sheetId="8" r:id="rId8"/>
    <sheet name="non profit" sheetId="9" r:id="rId9"/>
    <sheet name="GFOŚ" sheetId="10" r:id="rId10"/>
    <sheet name="sołectwa" sheetId="11" r:id="rId11"/>
    <sheet name="prognoza" sheetId="12" r:id="rId12"/>
    <sheet name="sytuacja" sheetId="13" r:id="rId13"/>
  </sheets>
  <definedNames/>
  <calcPr fullCalcOnLoad="1"/>
</workbook>
</file>

<file path=xl/sharedStrings.xml><?xml version="1.0" encoding="utf-8"?>
<sst xmlns="http://schemas.openxmlformats.org/spreadsheetml/2006/main" count="757" uniqueCount="489">
  <si>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</si>
  <si>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</si>
  <si>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</si>
  <si>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</si>
  <si>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</si>
  <si>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</si>
  <si>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</si>
  <si>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</si>
  <si>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</si>
  <si>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</si>
  <si>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</si>
  <si>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</si>
  <si>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</si>
  <si>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</si>
  <si>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</si>
  <si>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</si>
  <si>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</si>
  <si>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</si>
  <si>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</si>
  <si>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</si>
  <si>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</si>
  <si>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</si>
  <si>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</si>
  <si>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</si>
  <si>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</si>
  <si>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</si>
  <si>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</si>
  <si>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</si>
  <si>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</si>
  <si>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</si>
  <si>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</si>
  <si>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</si>
  <si>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</si>
  <si>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</si>
  <si>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</si>
  <si>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</si>
  <si>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</si>
  <si>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</si>
  <si>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</si>
  <si>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</si>
  <si>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</si>
  <si>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</si>
  <si>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</si>
  <si>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</si>
  <si>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</si>
  <si>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</si>
  <si>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</si>
  <si>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</si>
  <si>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</si>
  <si>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</si>
  <si>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</si>
  <si>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</si>
  <si>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</si>
  <si>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</si>
  <si>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</si>
  <si>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</si>
  <si>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</si>
  <si>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</si>
  <si>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</si>
  <si>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</si>
  <si>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</si>
  <si>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</si>
  <si>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</si>
  <si>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</si>
  <si>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</si>
  <si>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</si>
  <si>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</si>
  <si>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</si>
  <si>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</si>
  <si>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</si>
  <si>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</si>
  <si>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</si>
  <si>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</si>
  <si>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</si>
  <si>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</si>
  <si>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rok budżetowy 2007 (8+9+10+11)</t>
  </si>
  <si>
    <t>środki pochodzące z innych  źr.*</t>
  </si>
  <si>
    <t>Przychody*</t>
  </si>
  <si>
    <t>Planowane wydatki</t>
  </si>
  <si>
    <t>z tego:</t>
  </si>
  <si>
    <t>Dotacje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</si>
  <si>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</si>
  <si>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</si>
  <si>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</si>
  <si>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</si>
  <si>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</si>
  <si>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</si>
  <si>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</si>
  <si>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</si>
  <si>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</si>
  <si>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</si>
  <si>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Dotacje celowe na zadania własne gminy realizowane przez podmioty należące
i nienależące do sektora finansów publicznych w 2007 r.</t>
  </si>
  <si>
    <t>Łączne koszty finansowe</t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</si>
  <si>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</si>
  <si>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</si>
  <si>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</si>
  <si>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</si>
  <si>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Źródła sfinansowania deficytu lub rozdysponowanie nadwyżki budżetowej</t>
  </si>
  <si>
    <t>L.p.</t>
  </si>
  <si>
    <t>Klasyfikacja</t>
  </si>
  <si>
    <t>Przewidywane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</si>
  <si>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</si>
  <si>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</si>
  <si>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</si>
  <si>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</si>
  <si>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</si>
  <si>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</si>
  <si>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</si>
  <si>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</si>
  <si>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</si>
  <si>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</si>
  <si>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</si>
  <si>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</si>
  <si>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</si>
  <si>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</si>
  <si>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</si>
  <si>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</si>
  <si>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</si>
  <si>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</si>
  <si>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</si>
  <si>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</si>
  <si>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</si>
  <si>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</si>
  <si>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</si>
  <si>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</si>
  <si>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</si>
  <si>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</si>
  <si>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</si>
  <si>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</si>
  <si>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</si>
  <si>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</si>
  <si>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</si>
  <si>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</si>
  <si>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</si>
  <si>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</si>
  <si>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</si>
  <si>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</si>
  <si>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</si>
  <si>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</si>
  <si>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</si>
  <si>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</si>
  <si>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</si>
  <si>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</si>
  <si>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</si>
  <si>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</si>
  <si>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</si>
  <si>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</si>
  <si>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</si>
  <si>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</si>
  <si>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</si>
  <si>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</si>
  <si>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</si>
  <si>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</si>
  <si>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</si>
  <si>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</si>
  <si>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</si>
  <si>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</si>
  <si>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</si>
  <si>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</si>
  <si>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</si>
  <si>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</si>
  <si>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</si>
  <si>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</si>
  <si>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</si>
  <si>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</si>
  <si>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</si>
  <si>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</si>
  <si>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</si>
  <si>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</si>
  <si>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</si>
  <si>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</si>
  <si>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</si>
  <si>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Urząd Miasta i Gminy Frombork</t>
  </si>
  <si>
    <t>Budowa wodociągu Baranówka-Jędrychowo</t>
  </si>
  <si>
    <t>Modernizacja stacji uzdatniania wody</t>
  </si>
  <si>
    <t>Budowa nawierzchni drogi Drewnowo</t>
  </si>
  <si>
    <t>Termomodernizacja budynku Urzędu</t>
  </si>
  <si>
    <t>Zakup wiat przystankowych</t>
  </si>
  <si>
    <t>Zakup pojemników do segregacji odpadów</t>
  </si>
  <si>
    <t>Rozpowszechnianie i propagowanie kultury fizycznej i sportu wśród dzieci i młodzieży</t>
  </si>
  <si>
    <t>Propagowanie i ochrona dziedzictwa kulturowego</t>
  </si>
  <si>
    <t>10.</t>
  </si>
  <si>
    <t>11.</t>
  </si>
  <si>
    <t>Sołectwo Baranówka</t>
  </si>
  <si>
    <t>Sołectwo Biedkowo</t>
  </si>
  <si>
    <t>Sołectwo Bogdany</t>
  </si>
  <si>
    <t>Sołectwo Drewnowo</t>
  </si>
  <si>
    <t>Sołectwo Jędrychowo</t>
  </si>
  <si>
    <t>Sołectwo Krzywiec</t>
  </si>
  <si>
    <t>Sołectwo Krzyżewo</t>
  </si>
  <si>
    <t>Sołectwo Narusa</t>
  </si>
  <si>
    <t>Sołectwo Nowe Sadłuki</t>
  </si>
  <si>
    <t xml:space="preserve">Sołectwo Ronin </t>
  </si>
  <si>
    <t>Sołectwo Wielkie Wierzno</t>
  </si>
  <si>
    <t>Przewidyw. wykonanie w 2006 r.</t>
  </si>
  <si>
    <t>Zakład Wodociągów i Kanalizacji</t>
  </si>
  <si>
    <t>1. Przedszkole</t>
  </si>
  <si>
    <t xml:space="preserve"> §  0690 Wpływy z różnych opłat</t>
  </si>
  <si>
    <t xml:space="preserve"> §  2960 Przelewy redystrybucyjne</t>
  </si>
  <si>
    <t>§  4300 Zakup usług pozostałych</t>
  </si>
  <si>
    <t>§ 6260 Dotacje z funduszy celowych na finansowanie lub dofinansowanie kosztów realizacji inwestycji i zakupów inwestycyjnych jednostki sektora finansów publicznych</t>
  </si>
  <si>
    <t>Budowa Portu Żeglarskiego</t>
  </si>
  <si>
    <t>Modernizacja oświetlenia ulicznego</t>
  </si>
  <si>
    <t>Rezerwa celowa</t>
  </si>
  <si>
    <t>"Wrota Warmii i Mazur -elektroniczna platforma funkcjonowania administracji publcznej oraz świadczenie usług publicznych</t>
  </si>
  <si>
    <t>Remont budynku komunalnego przy ul.Błotnej</t>
  </si>
  <si>
    <t>Wydatki inwestycyjne w roku budżetowym 2007</t>
  </si>
  <si>
    <t>* dotacja z Gminnego Funduszu Ochrony Środowiska i Gospodarki Wodnej</t>
  </si>
  <si>
    <t>12 600*</t>
  </si>
  <si>
    <t>630.63095 Planuje się pozyskanie funduszy unijnych na realizację zadania</t>
  </si>
  <si>
    <t>900.90015  rok 2010 - 58.718 zł</t>
  </si>
  <si>
    <t>2. Świetlica szkolna</t>
  </si>
  <si>
    <t>Dotacje podmiotowe w 2007 r.</t>
  </si>
  <si>
    <t>Miejsko-Gminny Ośrodek Kultury we Fromborku</t>
  </si>
  <si>
    <t>Biblioteka Publiczna Miasta i Gminy Frombork</t>
  </si>
  <si>
    <t>Przeciwdziałanie alkoholizmwi</t>
  </si>
  <si>
    <t>Budowa punktów świetlnych w Baranówce i Biedkowie</t>
  </si>
  <si>
    <t xml:space="preserve"> Rewitalizacja Miasta </t>
  </si>
  <si>
    <t>Budowa kanalizacji sanitarnej Narusa-Frombork           2005-2007</t>
  </si>
  <si>
    <t>Wykup nieruchomości gruntowych</t>
  </si>
  <si>
    <t>Plan  dochodów  na  rok  2007</t>
  </si>
  <si>
    <t>Dz</t>
  </si>
  <si>
    <t>Rozdz</t>
  </si>
  <si>
    <t>Plan 2007 r.</t>
  </si>
  <si>
    <t>010</t>
  </si>
  <si>
    <t>01010</t>
  </si>
  <si>
    <t>Dotacje otrzymane z funduszy celowych na finansowanie lub dofinansowanie kosztów realizacji inwestycji i zakupów inwestycyjnych jednostek sektora finansów publicznych</t>
  </si>
  <si>
    <t>Transport i łączność</t>
  </si>
  <si>
    <t>60016</t>
  </si>
  <si>
    <t>Drogi publiczne gminne</t>
  </si>
  <si>
    <t>Turystyka</t>
  </si>
  <si>
    <t>Pozostała działalność</t>
  </si>
  <si>
    <t>0690</t>
  </si>
  <si>
    <t>Wpływy z różnych opłat</t>
  </si>
  <si>
    <t>Gospodarka mieszkaniowa</t>
  </si>
  <si>
    <t>70004</t>
  </si>
  <si>
    <t>Różne jednostki obsługi gospodarki mieszkaniowej</t>
  </si>
  <si>
    <t>0750</t>
  </si>
  <si>
    <t>Dochody z najmu i dzierżawy składników majątkowych Skarbu Państwa lub jednostek samorządu terytorialnego oraz innych umów o podobnym charakterze</t>
  </si>
  <si>
    <t>Gospodarka gruntami i nieruchomościami</t>
  </si>
  <si>
    <t>0470</t>
  </si>
  <si>
    <t>Wpływy z opłat za zarząd, użytkowanie, użytkowanie wieczyste nieruchomości</t>
  </si>
  <si>
    <t>0760</t>
  </si>
  <si>
    <t>0870</t>
  </si>
  <si>
    <t xml:space="preserve">Wpływy ze sprzedaży </t>
  </si>
  <si>
    <t>0920</t>
  </si>
  <si>
    <t>Pozostałe odsetki</t>
  </si>
  <si>
    <t>70095</t>
  </si>
  <si>
    <t>0830</t>
  </si>
  <si>
    <t>Wpływy z usług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</si>
  <si>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</si>
  <si>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</si>
  <si>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</si>
  <si>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</si>
  <si>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</si>
  <si>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</si>
  <si>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</si>
  <si>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Urzedy wojewódzkie</t>
  </si>
  <si>
    <t>2010</t>
  </si>
  <si>
    <t>Dotacje celowe otrzymane z budżetu państwa na realizację zadań bieżących z zakresu administracji rządowej oraz innych zadań zleconych gminie ustawami</t>
  </si>
  <si>
    <t>75023</t>
  </si>
  <si>
    <t>Urzedy gmin (miast i miast na prawach powiatu</t>
  </si>
  <si>
    <t>0570</t>
  </si>
  <si>
    <t>Grzywny, mandaty i inne kary pieniężne od ludności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</si>
  <si>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</si>
  <si>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</si>
  <si>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</si>
  <si>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</si>
  <si>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</si>
  <si>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</si>
  <si>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</si>
  <si>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</si>
  <si>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</si>
  <si>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</si>
  <si>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</si>
  <si>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</si>
  <si>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</si>
  <si>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</si>
  <si>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</si>
  <si>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</si>
  <si>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</si>
  <si>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</si>
  <si>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</si>
  <si>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czynnosci cywilnoprawnych oraz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</si>
  <si>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</si>
  <si>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</si>
  <si>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</si>
  <si>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</si>
  <si>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</si>
  <si>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</si>
  <si>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</si>
  <si>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</si>
  <si>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</si>
  <si>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t>Wpływy z opłaty ekspoatacyjnej</t>
  </si>
  <si>
    <t>0500</t>
  </si>
  <si>
    <t>Podatek od czynności cywilnoprawnych</t>
  </si>
  <si>
    <t>75616</t>
  </si>
  <si>
    <t>Wpływy z podatku rolnego, podatku leśnego, podatku od czynnosci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</si>
  <si>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</si>
  <si>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</si>
  <si>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</si>
  <si>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</si>
  <si>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</si>
  <si>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</si>
  <si>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</si>
  <si>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</si>
  <si>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75618</t>
  </si>
  <si>
    <t>Wpływy z innych opłat stanowiących dochody jst.na podstawie ustaw</t>
  </si>
  <si>
    <t>0410</t>
  </si>
  <si>
    <t>Wpływy z opłaty skarbowej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</si>
  <si>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</si>
  <si>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</si>
  <si>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</si>
  <si>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</si>
  <si>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</si>
  <si>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</si>
  <si>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</si>
  <si>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</si>
  <si>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</si>
  <si>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</si>
  <si>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samorzadu terytorialnego</t>
  </si>
  <si>
    <t>2920</t>
  </si>
  <si>
    <t>Subwencje ogólne z budżetu państwa</t>
  </si>
  <si>
    <t>75807</t>
  </si>
  <si>
    <t>Część rekompensująca subwencji ogólnej dla gmin</t>
  </si>
  <si>
    <t>75831</t>
  </si>
  <si>
    <t>Część równoważąca subwencji ogólnej dla gmin</t>
  </si>
  <si>
    <t>Subwencje ogólna z budżetu państwa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</si>
  <si>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</si>
  <si>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</si>
  <si>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</si>
  <si>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</si>
  <si>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</si>
  <si>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</t>
  </si>
  <si>
    <t>80104</t>
  </si>
  <si>
    <t>Przedszkola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</si>
  <si>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</si>
  <si>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</si>
  <si>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</si>
  <si>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</si>
  <si>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</si>
  <si>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</si>
  <si>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</si>
  <si>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</si>
  <si>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85212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</si>
  <si>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</si>
  <si>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</si>
  <si>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</si>
  <si>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</si>
  <si>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ubezpieczenia zdrowotne opłacane za ooby pobierające niektóre świadczenia z pomocy społecznej oraz niektóre świadczenia rodzinne</t>
  </si>
  <si>
    <t>85214</t>
  </si>
  <si>
    <t>Zasiłki i pomoc w naturze oraz skłądki na ubezpieczenia społeczne i zdrowotne</t>
  </si>
  <si>
    <t>85219</t>
  </si>
  <si>
    <t>Ośrodki pomocy społecznej</t>
  </si>
  <si>
    <t xml:space="preserve">Dotacje celowe otrzymane z budżetu państwa na realizację własnych zadań bieżących gmin </t>
  </si>
  <si>
    <t>85228</t>
  </si>
  <si>
    <t>Usługi opiekuńcze i specjalistyczne usługi opiekuńcze</t>
  </si>
  <si>
    <t>85295</t>
  </si>
  <si>
    <t>854</t>
  </si>
  <si>
    <t>Edukacyjna opieka wychowawcza</t>
  </si>
  <si>
    <t>Dochody ogółem:</t>
  </si>
  <si>
    <t>1. Dotacje celowe</t>
  </si>
  <si>
    <t xml:space="preserve"> - na zadania własne</t>
  </si>
  <si>
    <t xml:space="preserve"> - na zadania zlecone</t>
  </si>
  <si>
    <t xml:space="preserve"> - na umowy i porozumienia</t>
  </si>
  <si>
    <t>2. Pozostałe dotacje</t>
  </si>
  <si>
    <t>3. Środki pozyskane z innych źródeł</t>
  </si>
  <si>
    <t>Plan wydatków na 2007 rok</t>
  </si>
  <si>
    <t>Wynagrodzenia</t>
  </si>
  <si>
    <t>Pochodne od wynagrodzeń</t>
  </si>
  <si>
    <t>Wydatki na obsługę długu</t>
  </si>
  <si>
    <t>Wydatki z tyt poręczeń i gwarancji</t>
  </si>
  <si>
    <t>01030</t>
  </si>
  <si>
    <t>01095</t>
  </si>
  <si>
    <t>600</t>
  </si>
  <si>
    <t>630</t>
  </si>
  <si>
    <t>63001</t>
  </si>
  <si>
    <t>Ośrodki informacji turystycznej</t>
  </si>
  <si>
    <t>63095</t>
  </si>
  <si>
    <t>700</t>
  </si>
  <si>
    <t>70005</t>
  </si>
  <si>
    <t>71004</t>
  </si>
  <si>
    <t>Plany zagospodarowania przestrzennego</t>
  </si>
  <si>
    <t>71014</t>
  </si>
  <si>
    <t>Opracowania geodezyjne i kartograficzne</t>
  </si>
  <si>
    <t>75022</t>
  </si>
  <si>
    <t>Rady gmin</t>
  </si>
  <si>
    <t>75075</t>
  </si>
  <si>
    <t>75095</t>
  </si>
  <si>
    <t>75412</t>
  </si>
  <si>
    <t>Ochotnicze straże pożarne</t>
  </si>
  <si>
    <t>Dochody od osób fizycznych, od os. prawnych i od innych jednostek nieposiadających osobowości prawnej oraz wydatki związane z ich poborem</t>
  </si>
  <si>
    <t>75647</t>
  </si>
  <si>
    <t>Pobór podatków, opłat i nieopodatkowanych należności budżetowych</t>
  </si>
  <si>
    <t>757</t>
  </si>
  <si>
    <t>Obsługa długu publicznego</t>
  </si>
  <si>
    <t>75702</t>
  </si>
  <si>
    <t>Obsługa papierów wartościowych, kredytów i pożyczek j.s.t.</t>
  </si>
  <si>
    <t>75818</t>
  </si>
  <si>
    <t>Rezerwy ogólne i celowe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</si>
  <si>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</si>
  <si>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</si>
  <si>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</si>
  <si>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</si>
  <si>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</si>
  <si>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</si>
  <si>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zawodowe nauczycieli</t>
  </si>
  <si>
    <t>Opieka społeczna</t>
  </si>
  <si>
    <t>85202</t>
  </si>
  <si>
    <t>Domy pomocy społecznej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</si>
  <si>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</si>
  <si>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</si>
  <si>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 i zdrowotne</t>
  </si>
  <si>
    <t>85215</t>
  </si>
  <si>
    <t>Dodatki mieszkaniowe</t>
  </si>
  <si>
    <t>853</t>
  </si>
  <si>
    <t>Pozostałe działania w zakresie polityki społecznej</t>
  </si>
  <si>
    <t>85395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</si>
  <si>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</si>
  <si>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</si>
  <si>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</si>
  <si>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</si>
  <si>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</si>
  <si>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</si>
  <si>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</si>
  <si>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</si>
  <si>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</si>
  <si>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</si>
  <si>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</si>
  <si>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</si>
  <si>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</si>
  <si>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</si>
  <si>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</si>
  <si>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</si>
  <si>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</si>
  <si>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</si>
  <si>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</si>
  <si>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</si>
  <si>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</si>
  <si>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</si>
  <si>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</si>
  <si>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</si>
  <si>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</si>
  <si>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</si>
  <si>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</si>
  <si>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OGÓŁEM WYDATKI</t>
  </si>
  <si>
    <t>Rolnictwo i łowiectwo</t>
  </si>
  <si>
    <t>Infrastruktura wodociągowa i sanitacyjna wsi</t>
  </si>
  <si>
    <t>Wpływy z tytułu przekształcenia prawa użytkowania wieczystego przysługującego osobom fizycznym w prawo własności</t>
  </si>
  <si>
    <t xml:space="preserve">                                                 Załącznik Nr 1 do Uchwały </t>
  </si>
  <si>
    <t xml:space="preserve">                                                 Rady Miejskiej Gminy Frombork</t>
  </si>
  <si>
    <t>Limity wydatków na wieloletnie programy inwestycyjne w latach 2007 - 2010</t>
  </si>
  <si>
    <t>Izby rolnicze</t>
  </si>
  <si>
    <t>Załącznik Nr 3 do Uchwały</t>
  </si>
  <si>
    <t>Rady Miejskiej Gminy Frombork</t>
  </si>
  <si>
    <t>Promocja jednostek samorządu terytorialnego</t>
  </si>
  <si>
    <t>Urzędy gmin</t>
  </si>
  <si>
    <t>Załącznik Nr 3a do Uchwały</t>
  </si>
  <si>
    <t xml:space="preserve">Załącznik Nr 4 do Uchwały </t>
  </si>
  <si>
    <t>Plan  2007 r.</t>
  </si>
  <si>
    <t xml:space="preserve">Załącznik Nr 5 do Uchwały </t>
  </si>
  <si>
    <t>Nr   z dnia 25.01.2007 r.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</si>
  <si>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</si>
  <si>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</si>
  <si>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</si>
  <si>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</si>
  <si>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Załącznik Nr 6 do Uchwały</t>
  </si>
  <si>
    <t xml:space="preserve">Rady Miejskiej Gminy Frombork </t>
  </si>
  <si>
    <t xml:space="preserve">                  Załącznik nr 7 do Uchwały</t>
  </si>
  <si>
    <t xml:space="preserve">                  Rady Miejskiej Gminy Frombork</t>
  </si>
  <si>
    <t xml:space="preserve">                              Załącznik Nr 8 do Zarządzenia</t>
  </si>
  <si>
    <t xml:space="preserve">                              Rady Miejskiej Gminy Frombork</t>
  </si>
  <si>
    <t xml:space="preserve">                                                        Załącznik Nr 9 do Uchwały</t>
  </si>
  <si>
    <t xml:space="preserve">                                                        Rady Miejskiej Gminy Frombork</t>
  </si>
  <si>
    <t xml:space="preserve">                       Załącznik Nr 10 do Uchwały </t>
  </si>
  <si>
    <t xml:space="preserve">                       Rady Miejskiej Gminy Frombork</t>
  </si>
  <si>
    <t>Prognoza łącznej kwoty długu Gminy na rok 2007 i lata następne</t>
  </si>
  <si>
    <t xml:space="preserve">Załącznik Nr 12 do Uchwały </t>
  </si>
  <si>
    <t>Pomoc rodzinom w trudnej sytuacji życiowej oraz wyrównywanie szans tych rodzin</t>
  </si>
  <si>
    <t>Załącznik Nr 11 do Uchwały</t>
  </si>
  <si>
    <t xml:space="preserve">                                                 Nr V/23/07 z dnia 25.01.2007 r.</t>
  </si>
  <si>
    <t>Załącznik Nr 2 do Uchwały                         Rady Miejskiej Gminy Frombork                  Nr 23/V/07 z dnia 25.01.2007 r.</t>
  </si>
  <si>
    <t>Nr V/23/07 z dna 25.01.2007 r.</t>
  </si>
  <si>
    <t>Nr V/23/07 z dnia 25.01.2007 r.</t>
  </si>
  <si>
    <t xml:space="preserve">                  Nr V/23/07 z dnia 25.01.2007 r.</t>
  </si>
  <si>
    <t xml:space="preserve">                              Nr V/23/07 z dnia 25.01.2007 r.</t>
  </si>
  <si>
    <t>Ekologia i ochrony zwierząt oraz ochrona dziedzictwa przyrodniczego</t>
  </si>
  <si>
    <t xml:space="preserve">                                                        Nr V/23/07 z dnia 25.01.2007 r.</t>
  </si>
  <si>
    <t xml:space="preserve">                       Nr V/23/07 z dnia 25.01.2007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</si>
</sst>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3" fontId="0" fillId="0" borderId="7" xfId="0" applyNumberForma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0" fillId="0" borderId="11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17" xfId="0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left" vertical="top"/>
    </xf>
    <xf numFmtId="0" fontId="19" fillId="0" borderId="19" xfId="0" applyFont="1" applyBorder="1" applyAlignment="1">
      <alignment vertical="top" wrapText="1"/>
    </xf>
    <xf numFmtId="3" fontId="19" fillId="0" borderId="1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top"/>
    </xf>
    <xf numFmtId="49" fontId="19" fillId="0" borderId="21" xfId="0" applyNumberFormat="1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49" fontId="17" fillId="0" borderId="18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0" fontId="17" fillId="0" borderId="19" xfId="0" applyFont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49" fontId="17" fillId="0" borderId="22" xfId="0" applyNumberFormat="1" applyFont="1" applyBorder="1" applyAlignment="1">
      <alignment horizontal="center" vertical="top"/>
    </xf>
    <xf numFmtId="49" fontId="19" fillId="0" borderId="23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left" vertical="top"/>
    </xf>
    <xf numFmtId="49" fontId="19" fillId="0" borderId="24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49" fontId="19" fillId="0" borderId="25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left" vertical="top"/>
    </xf>
    <xf numFmtId="49" fontId="17" fillId="0" borderId="22" xfId="0" applyNumberFormat="1" applyFont="1" applyBorder="1" applyAlignment="1">
      <alignment horizontal="left" vertical="top"/>
    </xf>
    <xf numFmtId="49" fontId="19" fillId="0" borderId="26" xfId="0" applyNumberFormat="1" applyFont="1" applyBorder="1" applyAlignment="1">
      <alignment horizontal="center" vertical="top"/>
    </xf>
    <xf numFmtId="49" fontId="19" fillId="0" borderId="27" xfId="0" applyNumberFormat="1" applyFont="1" applyBorder="1" applyAlignment="1">
      <alignment horizontal="center" vertical="top"/>
    </xf>
    <xf numFmtId="49" fontId="19" fillId="0" borderId="28" xfId="0" applyNumberFormat="1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top"/>
    </xf>
    <xf numFmtId="49" fontId="17" fillId="0" borderId="30" xfId="0" applyNumberFormat="1" applyFont="1" applyBorder="1" applyAlignment="1">
      <alignment horizontal="center" vertical="top"/>
    </xf>
    <xf numFmtId="49" fontId="19" fillId="0" borderId="31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vertical="top" wrapText="1"/>
    </xf>
    <xf numFmtId="3" fontId="17" fillId="0" borderId="0" xfId="0" applyNumberFormat="1" applyFont="1" applyAlignment="1">
      <alignment/>
    </xf>
    <xf numFmtId="49" fontId="19" fillId="0" borderId="32" xfId="0" applyNumberFormat="1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49" fontId="19" fillId="0" borderId="33" xfId="0" applyNumberFormat="1" applyFont="1" applyBorder="1" applyAlignment="1">
      <alignment horizontal="center" vertical="top"/>
    </xf>
    <xf numFmtId="49" fontId="19" fillId="0" borderId="34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49" fontId="8" fillId="0" borderId="0" xfId="0" applyNumberFormat="1" applyFont="1" applyAlignment="1">
      <alignment vertical="top"/>
    </xf>
    <xf numFmtId="0" fontId="17" fillId="0" borderId="35" xfId="0" applyFont="1" applyBorder="1" applyAlignment="1">
      <alignment vertical="top"/>
    </xf>
    <xf numFmtId="3" fontId="17" fillId="0" borderId="36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vertical="top"/>
    </xf>
    <xf numFmtId="0" fontId="19" fillId="0" borderId="37" xfId="0" applyFont="1" applyBorder="1" applyAlignment="1">
      <alignment vertical="top"/>
    </xf>
    <xf numFmtId="3" fontId="19" fillId="0" borderId="3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2" borderId="39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top"/>
    </xf>
    <xf numFmtId="3" fontId="0" fillId="0" borderId="1" xfId="0" applyNumberForma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49" fontId="23" fillId="0" borderId="30" xfId="0" applyNumberFormat="1" applyFont="1" applyBorder="1" applyAlignment="1">
      <alignment vertical="top"/>
    </xf>
    <xf numFmtId="49" fontId="23" fillId="0" borderId="34" xfId="0" applyNumberFormat="1" applyFont="1" applyBorder="1" applyAlignment="1">
      <alignment vertical="top"/>
    </xf>
    <xf numFmtId="0" fontId="23" fillId="0" borderId="26" xfId="0" applyFont="1" applyBorder="1" applyAlignment="1">
      <alignment vertical="top"/>
    </xf>
    <xf numFmtId="3" fontId="3" fillId="0" borderId="26" xfId="0" applyNumberFormat="1" applyFont="1" applyBorder="1" applyAlignment="1">
      <alignment vertical="center"/>
    </xf>
    <xf numFmtId="49" fontId="24" fillId="0" borderId="28" xfId="0" applyNumberFormat="1" applyFont="1" applyBorder="1" applyAlignment="1">
      <alignment vertical="top"/>
    </xf>
    <xf numFmtId="49" fontId="24" fillId="0" borderId="20" xfId="0" applyNumberFormat="1" applyFont="1" applyBorder="1" applyAlignment="1">
      <alignment horizontal="right" vertical="top"/>
    </xf>
    <xf numFmtId="0" fontId="24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vertical="top"/>
    </xf>
    <xf numFmtId="0" fontId="24" fillId="0" borderId="1" xfId="0" applyFont="1" applyBorder="1" applyAlignment="1">
      <alignment vertical="top"/>
    </xf>
    <xf numFmtId="49" fontId="24" fillId="0" borderId="23" xfId="0" applyNumberFormat="1" applyFont="1" applyBorder="1" applyAlignment="1">
      <alignment vertical="top"/>
    </xf>
    <xf numFmtId="49" fontId="24" fillId="0" borderId="1" xfId="0" applyNumberFormat="1" applyFont="1" applyBorder="1" applyAlignment="1">
      <alignment horizontal="right" vertical="top"/>
    </xf>
    <xf numFmtId="0" fontId="24" fillId="0" borderId="20" xfId="0" applyFont="1" applyBorder="1" applyAlignment="1">
      <alignment vertical="top"/>
    </xf>
    <xf numFmtId="49" fontId="23" fillId="0" borderId="22" xfId="0" applyNumberFormat="1" applyFont="1" applyBorder="1" applyAlignment="1">
      <alignment vertical="top"/>
    </xf>
    <xf numFmtId="49" fontId="23" fillId="0" borderId="20" xfId="0" applyNumberFormat="1" applyFont="1" applyBorder="1" applyAlignment="1">
      <alignment horizontal="right" vertical="top"/>
    </xf>
    <xf numFmtId="0" fontId="2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49" fontId="24" fillId="0" borderId="34" xfId="0" applyNumberFormat="1" applyFont="1" applyBorder="1" applyAlignment="1">
      <alignment horizontal="right" vertical="top"/>
    </xf>
    <xf numFmtId="49" fontId="24" fillId="0" borderId="16" xfId="0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49" fontId="23" fillId="0" borderId="22" xfId="0" applyNumberFormat="1" applyFont="1" applyBorder="1" applyAlignment="1">
      <alignment horizontal="left" vertical="top"/>
    </xf>
    <xf numFmtId="0" fontId="3" fillId="0" borderId="20" xfId="0" applyFont="1" applyBorder="1" applyAlignment="1">
      <alignment vertical="top"/>
    </xf>
    <xf numFmtId="49" fontId="23" fillId="0" borderId="20" xfId="0" applyNumberFormat="1" applyFont="1" applyBorder="1" applyAlignment="1">
      <alignment vertical="top"/>
    </xf>
    <xf numFmtId="3" fontId="1" fillId="0" borderId="25" xfId="0" applyNumberFormat="1" applyFont="1" applyFill="1" applyBorder="1" applyAlignment="1">
      <alignment vertical="center"/>
    </xf>
    <xf numFmtId="49" fontId="24" fillId="0" borderId="32" xfId="0" applyNumberFormat="1" applyFont="1" applyBorder="1" applyAlignment="1">
      <alignment vertical="top"/>
    </xf>
    <xf numFmtId="49" fontId="24" fillId="0" borderId="16" xfId="0" applyNumberFormat="1" applyFont="1" applyBorder="1" applyAlignment="1">
      <alignment horizontal="right" vertical="top"/>
    </xf>
    <xf numFmtId="49" fontId="23" fillId="0" borderId="19" xfId="0" applyNumberFormat="1" applyFont="1" applyBorder="1" applyAlignment="1">
      <alignment vertical="top"/>
    </xf>
    <xf numFmtId="49" fontId="24" fillId="0" borderId="26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vertical="center"/>
    </xf>
    <xf numFmtId="49" fontId="23" fillId="0" borderId="28" xfId="0" applyNumberFormat="1" applyFont="1" applyBorder="1" applyAlignment="1">
      <alignment vertical="top"/>
    </xf>
    <xf numFmtId="49" fontId="23" fillId="0" borderId="16" xfId="0" applyNumberFormat="1" applyFont="1" applyBorder="1" applyAlignment="1">
      <alignment vertical="top"/>
    </xf>
    <xf numFmtId="49" fontId="24" fillId="0" borderId="26" xfId="0" applyNumberFormat="1" applyFont="1" applyBorder="1" applyAlignment="1">
      <alignment vertical="top"/>
    </xf>
    <xf numFmtId="3" fontId="1" fillId="0" borderId="1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top"/>
    </xf>
    <xf numFmtId="0" fontId="23" fillId="0" borderId="6" xfId="0" applyFont="1" applyBorder="1" applyAlignment="1">
      <alignment vertical="top"/>
    </xf>
    <xf numFmtId="3" fontId="3" fillId="0" borderId="4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21" fillId="2" borderId="4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49" fontId="17" fillId="0" borderId="30" xfId="0" applyNumberFormat="1" applyFont="1" applyBorder="1" applyAlignment="1">
      <alignment horizontal="left" vertical="top"/>
    </xf>
    <xf numFmtId="49" fontId="17" fillId="0" borderId="45" xfId="0" applyNumberFormat="1" applyFont="1" applyBorder="1" applyAlignment="1">
      <alignment horizontal="left" vertical="top"/>
    </xf>
    <xf numFmtId="49" fontId="17" fillId="0" borderId="34" xfId="0" applyNumberFormat="1" applyFont="1" applyBorder="1" applyAlignment="1">
      <alignment horizontal="left" vertical="top"/>
    </xf>
    <xf numFmtId="0" fontId="19" fillId="0" borderId="1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left" vertical="top"/>
    </xf>
    <xf numFmtId="49" fontId="19" fillId="0" borderId="20" xfId="0" applyNumberFormat="1" applyFont="1" applyBorder="1" applyAlignment="1">
      <alignment horizontal="left" vertical="top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42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D7" sqref="D7:D8"/>
    </sheetView>
  </sheetViews>
  <sheetFormatPr defaultColWidth="9.00390625" defaultRowHeight="12.75"/>
  <cols>
    <col min="1" max="1" width="4.125" style="141" customWidth="1"/>
    <col min="2" max="2" width="5.875" style="141" customWidth="1"/>
    <col min="3" max="3" width="5.00390625" style="141" bestFit="1" customWidth="1"/>
    <col min="4" max="4" width="58.25390625" style="141" customWidth="1"/>
    <col min="5" max="5" width="12.00390625" style="141" customWidth="1"/>
    <col min="6" max="7" width="9.125" style="141" customWidth="1"/>
    <col min="8" max="8" width="11.375" style="141" bestFit="1" customWidth="1"/>
    <col min="9" max="16384" width="9.125" style="141" customWidth="1"/>
  </cols>
  <sheetData>
    <row r="1" spans="4:5" ht="15">
      <c r="D1" s="1" t="s">
        <v>449</v>
      </c>
      <c r="E1" s="142"/>
    </row>
    <row r="2" spans="4:5" ht="15">
      <c r="D2" s="1" t="s">
        <v>450</v>
      </c>
      <c r="E2" s="142"/>
    </row>
    <row r="3" spans="4:5" ht="15">
      <c r="D3" s="1" t="s">
        <v>480</v>
      </c>
      <c r="E3" s="142"/>
    </row>
    <row r="5" spans="1:4" ht="15.75">
      <c r="A5" s="259" t="s">
        <v>220</v>
      </c>
      <c r="B5" s="259"/>
      <c r="C5" s="259"/>
      <c r="D5" s="259"/>
    </row>
    <row r="6" spans="1:4" ht="15.75">
      <c r="A6" s="143"/>
      <c r="B6" s="143"/>
      <c r="C6" s="143"/>
      <c r="D6" s="143"/>
    </row>
    <row r="7" spans="1:5" s="144" customFormat="1" ht="12.75" customHeight="1">
      <c r="A7" s="260" t="s">
        <v>221</v>
      </c>
      <c r="B7" s="262" t="s">
        <v>222</v>
      </c>
      <c r="C7" s="260" t="s">
        <v>4</v>
      </c>
      <c r="D7" s="260" t="s">
        <v>5</v>
      </c>
      <c r="E7" s="263" t="s">
        <v>223</v>
      </c>
    </row>
    <row r="8" spans="1:5" s="144" customFormat="1" ht="12.75">
      <c r="A8" s="261"/>
      <c r="B8" s="261"/>
      <c r="C8" s="261"/>
      <c r="D8" s="261"/>
      <c r="E8" s="263"/>
    </row>
    <row r="9" spans="1:5" ht="15.75">
      <c r="A9" s="266" t="s">
        <v>224</v>
      </c>
      <c r="B9" s="267"/>
      <c r="C9" s="268"/>
      <c r="D9" s="145" t="s">
        <v>446</v>
      </c>
      <c r="E9" s="146">
        <v>12600</v>
      </c>
    </row>
    <row r="10" spans="1:5" ht="15.75">
      <c r="A10" s="269"/>
      <c r="B10" s="271" t="s">
        <v>225</v>
      </c>
      <c r="C10" s="272"/>
      <c r="D10" s="149" t="s">
        <v>447</v>
      </c>
      <c r="E10" s="150">
        <v>12600</v>
      </c>
    </row>
    <row r="11" spans="1:5" ht="45.75" customHeight="1">
      <c r="A11" s="270"/>
      <c r="B11" s="151"/>
      <c r="C11" s="147">
        <v>6260</v>
      </c>
      <c r="D11" s="149" t="s">
        <v>226</v>
      </c>
      <c r="E11" s="150">
        <v>12600</v>
      </c>
    </row>
    <row r="12" spans="1:5" ht="15.75">
      <c r="A12" s="160">
        <v>700</v>
      </c>
      <c r="B12" s="155"/>
      <c r="C12" s="156"/>
      <c r="D12" s="157" t="s">
        <v>234</v>
      </c>
      <c r="E12" s="146">
        <f>SUM(E13,E15,E21)</f>
        <v>2338651</v>
      </c>
    </row>
    <row r="13" spans="1:5" ht="15.75">
      <c r="A13" s="161"/>
      <c r="B13" s="162" t="s">
        <v>235</v>
      </c>
      <c r="C13" s="158"/>
      <c r="D13" s="149" t="s">
        <v>236</v>
      </c>
      <c r="E13" s="150">
        <v>178933</v>
      </c>
    </row>
    <row r="14" spans="1:5" ht="47.25" customHeight="1">
      <c r="A14" s="161"/>
      <c r="B14" s="154"/>
      <c r="C14" s="154" t="s">
        <v>237</v>
      </c>
      <c r="D14" s="149" t="s">
        <v>238</v>
      </c>
      <c r="E14" s="150">
        <v>178933</v>
      </c>
    </row>
    <row r="15" spans="1:5" ht="15.75">
      <c r="A15" s="163"/>
      <c r="B15" s="148">
        <v>70005</v>
      </c>
      <c r="C15" s="158"/>
      <c r="D15" s="149" t="s">
        <v>239</v>
      </c>
      <c r="E15" s="150">
        <f>SUM(E16,E17,E18,E19,E20)</f>
        <v>2118952</v>
      </c>
    </row>
    <row r="16" spans="1:5" ht="31.5">
      <c r="A16" s="163"/>
      <c r="B16" s="164"/>
      <c r="C16" s="154" t="s">
        <v>240</v>
      </c>
      <c r="D16" s="149" t="s">
        <v>241</v>
      </c>
      <c r="E16" s="150">
        <v>28176</v>
      </c>
    </row>
    <row r="17" spans="1:5" ht="48.75" customHeight="1">
      <c r="A17" s="163"/>
      <c r="B17" s="164"/>
      <c r="C17" s="154" t="s">
        <v>237</v>
      </c>
      <c r="D17" s="149" t="s">
        <v>238</v>
      </c>
      <c r="E17" s="150">
        <v>119870</v>
      </c>
    </row>
    <row r="18" spans="1:5" ht="33.75" customHeight="1">
      <c r="A18" s="163"/>
      <c r="B18" s="164"/>
      <c r="C18" s="154" t="s">
        <v>242</v>
      </c>
      <c r="D18" s="149" t="s">
        <v>448</v>
      </c>
      <c r="E18" s="150">
        <v>2000</v>
      </c>
    </row>
    <row r="19" spans="1:5" ht="15.75">
      <c r="A19" s="163"/>
      <c r="B19" s="164"/>
      <c r="C19" s="154" t="s">
        <v>243</v>
      </c>
      <c r="D19" s="149" t="s">
        <v>244</v>
      </c>
      <c r="E19" s="150">
        <v>1956919</v>
      </c>
    </row>
    <row r="20" spans="1:5" ht="15.75">
      <c r="A20" s="163"/>
      <c r="B20" s="164"/>
      <c r="C20" s="165" t="s">
        <v>245</v>
      </c>
      <c r="D20" s="149" t="s">
        <v>246</v>
      </c>
      <c r="E20" s="150">
        <v>11987</v>
      </c>
    </row>
    <row r="21" spans="1:5" ht="15.75">
      <c r="A21" s="163"/>
      <c r="B21" s="166" t="s">
        <v>247</v>
      </c>
      <c r="C21" s="158"/>
      <c r="D21" s="149" t="s">
        <v>231</v>
      </c>
      <c r="E21" s="150">
        <v>40766</v>
      </c>
    </row>
    <row r="22" spans="1:5" ht="15.75">
      <c r="A22" s="163"/>
      <c r="B22" s="164"/>
      <c r="C22" s="167" t="s">
        <v>248</v>
      </c>
      <c r="D22" s="149" t="s">
        <v>249</v>
      </c>
      <c r="E22" s="150">
        <v>40766</v>
      </c>
    </row>
    <row r="23" spans="1:5" ht="15.75">
      <c r="A23" s="168" t="s">
        <v>250</v>
      </c>
      <c r="B23" s="155"/>
      <c r="C23" s="156"/>
      <c r="D23" s="157" t="s">
        <v>251</v>
      </c>
      <c r="E23" s="146">
        <v>14200</v>
      </c>
    </row>
    <row r="24" spans="1:5" ht="15.75">
      <c r="A24" s="161"/>
      <c r="B24" s="162" t="s">
        <v>252</v>
      </c>
      <c r="C24" s="158"/>
      <c r="D24" s="149" t="s">
        <v>253</v>
      </c>
      <c r="E24" s="150">
        <v>14200</v>
      </c>
    </row>
    <row r="25" spans="1:5" ht="15.75">
      <c r="A25" s="161"/>
      <c r="B25" s="154"/>
      <c r="C25" s="154" t="s">
        <v>232</v>
      </c>
      <c r="D25" s="149" t="s">
        <v>233</v>
      </c>
      <c r="E25" s="150">
        <v>14200</v>
      </c>
    </row>
    <row r="26" spans="1:5" ht="15.75">
      <c r="A26" s="169" t="s">
        <v>254</v>
      </c>
      <c r="B26" s="155"/>
      <c r="C26" s="156"/>
      <c r="D26" s="157" t="s">
        <v>255</v>
      </c>
      <c r="E26" s="146">
        <f>E27+E29</f>
        <v>123400</v>
      </c>
    </row>
    <row r="27" spans="1:5" ht="15.75">
      <c r="A27" s="165"/>
      <c r="B27" s="148" t="s">
        <v>256</v>
      </c>
      <c r="C27" s="158"/>
      <c r="D27" s="149" t="s">
        <v>257</v>
      </c>
      <c r="E27" s="150">
        <v>52100</v>
      </c>
    </row>
    <row r="28" spans="1:5" ht="48.75" customHeight="1">
      <c r="A28" s="167"/>
      <c r="B28" s="164"/>
      <c r="C28" s="165" t="s">
        <v>258</v>
      </c>
      <c r="D28" s="149" t="s">
        <v>259</v>
      </c>
      <c r="E28" s="150">
        <v>52100</v>
      </c>
    </row>
    <row r="29" spans="1:5" ht="15.75">
      <c r="A29" s="167"/>
      <c r="B29" s="148" t="s">
        <v>260</v>
      </c>
      <c r="C29" s="158"/>
      <c r="D29" s="149" t="s">
        <v>261</v>
      </c>
      <c r="E29" s="150">
        <f>SUM(E30,E31,E32,E33)</f>
        <v>71300</v>
      </c>
    </row>
    <row r="30" spans="1:5" ht="15.75">
      <c r="A30" s="167"/>
      <c r="B30" s="165"/>
      <c r="C30" s="152" t="s">
        <v>262</v>
      </c>
      <c r="D30" s="149" t="s">
        <v>263</v>
      </c>
      <c r="E30" s="150">
        <v>4800</v>
      </c>
    </row>
    <row r="31" spans="1:5" ht="15.75">
      <c r="A31" s="167"/>
      <c r="B31" s="167"/>
      <c r="C31" s="152" t="s">
        <v>232</v>
      </c>
      <c r="D31" s="149" t="s">
        <v>233</v>
      </c>
      <c r="E31" s="150">
        <v>50000</v>
      </c>
    </row>
    <row r="32" spans="1:5" ht="15.75">
      <c r="A32" s="167"/>
      <c r="B32" s="167"/>
      <c r="C32" s="158" t="s">
        <v>248</v>
      </c>
      <c r="D32" s="149" t="s">
        <v>249</v>
      </c>
      <c r="E32" s="150">
        <v>15000</v>
      </c>
    </row>
    <row r="33" spans="1:5" ht="15.75">
      <c r="A33" s="170"/>
      <c r="B33" s="170"/>
      <c r="C33" s="158" t="s">
        <v>264</v>
      </c>
      <c r="D33" s="149" t="s">
        <v>265</v>
      </c>
      <c r="E33" s="150">
        <v>1500</v>
      </c>
    </row>
    <row r="34" spans="1:5" ht="31.5">
      <c r="A34" s="169" t="s">
        <v>266</v>
      </c>
      <c r="B34" s="155"/>
      <c r="C34" s="156"/>
      <c r="D34" s="157" t="s">
        <v>267</v>
      </c>
      <c r="E34" s="146">
        <v>603</v>
      </c>
    </row>
    <row r="35" spans="1:5" ht="31.5">
      <c r="A35" s="165"/>
      <c r="B35" s="153" t="s">
        <v>268</v>
      </c>
      <c r="C35" s="158"/>
      <c r="D35" s="149" t="s">
        <v>269</v>
      </c>
      <c r="E35" s="150">
        <v>603</v>
      </c>
    </row>
    <row r="36" spans="1:5" ht="48" customHeight="1">
      <c r="A36" s="167"/>
      <c r="B36" s="164"/>
      <c r="C36" s="165" t="s">
        <v>258</v>
      </c>
      <c r="D36" s="149" t="s">
        <v>259</v>
      </c>
      <c r="E36" s="150">
        <v>603</v>
      </c>
    </row>
    <row r="37" spans="1:5" ht="17.25" customHeight="1">
      <c r="A37" s="160" t="s">
        <v>270</v>
      </c>
      <c r="B37" s="155"/>
      <c r="C37" s="156"/>
      <c r="D37" s="157" t="s">
        <v>271</v>
      </c>
      <c r="E37" s="146">
        <v>300</v>
      </c>
    </row>
    <row r="38" spans="1:5" ht="15.75">
      <c r="A38" s="171"/>
      <c r="B38" s="166" t="s">
        <v>272</v>
      </c>
      <c r="C38" s="158"/>
      <c r="D38" s="149" t="s">
        <v>273</v>
      </c>
      <c r="E38" s="150">
        <v>300</v>
      </c>
    </row>
    <row r="39" spans="1:5" ht="47.25">
      <c r="A39" s="171"/>
      <c r="B39" s="154"/>
      <c r="C39" s="154" t="s">
        <v>258</v>
      </c>
      <c r="D39" s="149" t="s">
        <v>259</v>
      </c>
      <c r="E39" s="150">
        <v>300</v>
      </c>
    </row>
    <row r="40" spans="1:5" ht="31.5">
      <c r="A40" s="160" t="s">
        <v>274</v>
      </c>
      <c r="B40" s="155"/>
      <c r="C40" s="156"/>
      <c r="D40" s="157" t="s">
        <v>275</v>
      </c>
      <c r="E40" s="146">
        <f>SUM(E41,E44,E52,E63,E67)</f>
        <v>2840671</v>
      </c>
    </row>
    <row r="41" spans="1:5" ht="15.75">
      <c r="A41" s="172"/>
      <c r="B41" s="153" t="s">
        <v>276</v>
      </c>
      <c r="C41" s="158"/>
      <c r="D41" s="149" t="s">
        <v>277</v>
      </c>
      <c r="E41" s="150">
        <v>1600</v>
      </c>
    </row>
    <row r="42" spans="1:5" ht="31.5">
      <c r="A42" s="163"/>
      <c r="B42" s="164"/>
      <c r="C42" s="154" t="s">
        <v>278</v>
      </c>
      <c r="D42" s="149" t="s">
        <v>279</v>
      </c>
      <c r="E42" s="150">
        <v>1500</v>
      </c>
    </row>
    <row r="43" spans="1:5" ht="15.75">
      <c r="A43" s="163"/>
      <c r="B43" s="164"/>
      <c r="C43" s="165" t="s">
        <v>280</v>
      </c>
      <c r="D43" s="149" t="s">
        <v>281</v>
      </c>
      <c r="E43" s="150">
        <v>100</v>
      </c>
    </row>
    <row r="44" spans="1:5" ht="47.25">
      <c r="A44" s="163"/>
      <c r="B44" s="153" t="s">
        <v>282</v>
      </c>
      <c r="C44" s="158"/>
      <c r="D44" s="149" t="s">
        <v>283</v>
      </c>
      <c r="E44" s="150">
        <f>SUM(E45,E46,E47,E48,E49,E50,E51)</f>
        <v>997891</v>
      </c>
    </row>
    <row r="45" spans="1:5" ht="15.75">
      <c r="A45" s="163"/>
      <c r="B45" s="164"/>
      <c r="C45" s="154" t="s">
        <v>284</v>
      </c>
      <c r="D45" s="149" t="s">
        <v>285</v>
      </c>
      <c r="E45" s="150">
        <v>845610</v>
      </c>
    </row>
    <row r="46" spans="1:5" ht="15.75">
      <c r="A46" s="163"/>
      <c r="B46" s="164"/>
      <c r="C46" s="154" t="s">
        <v>286</v>
      </c>
      <c r="D46" s="149" t="s">
        <v>287</v>
      </c>
      <c r="E46" s="150">
        <v>97962</v>
      </c>
    </row>
    <row r="47" spans="1:5" ht="15.75">
      <c r="A47" s="163"/>
      <c r="B47" s="164"/>
      <c r="C47" s="154" t="s">
        <v>288</v>
      </c>
      <c r="D47" s="149" t="s">
        <v>289</v>
      </c>
      <c r="E47" s="150">
        <v>42384</v>
      </c>
    </row>
    <row r="48" spans="1:5" ht="15.75">
      <c r="A48" s="163"/>
      <c r="B48" s="164"/>
      <c r="C48" s="154" t="s">
        <v>290</v>
      </c>
      <c r="D48" s="149" t="s">
        <v>291</v>
      </c>
      <c r="E48" s="150">
        <v>1337</v>
      </c>
    </row>
    <row r="49" spans="1:5" ht="15.75">
      <c r="A49" s="163"/>
      <c r="B49" s="164"/>
      <c r="C49" s="154" t="s">
        <v>292</v>
      </c>
      <c r="D49" s="149" t="s">
        <v>293</v>
      </c>
      <c r="E49" s="150">
        <v>4768</v>
      </c>
    </row>
    <row r="50" spans="1:5" ht="15.75">
      <c r="A50" s="163"/>
      <c r="B50" s="164"/>
      <c r="C50" s="154" t="s">
        <v>294</v>
      </c>
      <c r="D50" s="149" t="s">
        <v>295</v>
      </c>
      <c r="E50" s="150">
        <v>2000</v>
      </c>
    </row>
    <row r="51" spans="1:5" ht="15.75">
      <c r="A51" s="163"/>
      <c r="B51" s="164"/>
      <c r="C51" s="165" t="s">
        <v>280</v>
      </c>
      <c r="D51" s="149" t="s">
        <v>281</v>
      </c>
      <c r="E51" s="150">
        <v>3830</v>
      </c>
    </row>
    <row r="52" spans="1:5" ht="47.25">
      <c r="A52" s="163"/>
      <c r="B52" s="166" t="s">
        <v>296</v>
      </c>
      <c r="C52" s="158"/>
      <c r="D52" s="149" t="s">
        <v>297</v>
      </c>
      <c r="E52" s="150">
        <f>SUM(E53,E54,E55,E56,E57,E58,E59,E60,E61,E62)</f>
        <v>872046</v>
      </c>
    </row>
    <row r="53" spans="1:5" ht="15.75">
      <c r="A53" s="163"/>
      <c r="B53" s="164"/>
      <c r="C53" s="154" t="s">
        <v>284</v>
      </c>
      <c r="D53" s="149" t="s">
        <v>285</v>
      </c>
      <c r="E53" s="150">
        <v>498202</v>
      </c>
    </row>
    <row r="54" spans="1:5" ht="15.75">
      <c r="A54" s="163"/>
      <c r="B54" s="164"/>
      <c r="C54" s="154" t="s">
        <v>286</v>
      </c>
      <c r="D54" s="149" t="s">
        <v>287</v>
      </c>
      <c r="E54" s="150">
        <v>308518</v>
      </c>
    </row>
    <row r="55" spans="1:5" ht="15.75">
      <c r="A55" s="163"/>
      <c r="B55" s="164"/>
      <c r="C55" s="154" t="s">
        <v>288</v>
      </c>
      <c r="D55" s="149" t="s">
        <v>289</v>
      </c>
      <c r="E55" s="150">
        <v>850</v>
      </c>
    </row>
    <row r="56" spans="1:5" ht="15.75">
      <c r="A56" s="163"/>
      <c r="B56" s="164"/>
      <c r="C56" s="154" t="s">
        <v>290</v>
      </c>
      <c r="D56" s="149" t="s">
        <v>291</v>
      </c>
      <c r="E56" s="150">
        <v>10987</v>
      </c>
    </row>
    <row r="57" spans="1:5" ht="15.75">
      <c r="A57" s="163"/>
      <c r="B57" s="164"/>
      <c r="C57" s="154" t="s">
        <v>298</v>
      </c>
      <c r="D57" s="149" t="s">
        <v>299</v>
      </c>
      <c r="E57" s="150">
        <v>3100</v>
      </c>
    </row>
    <row r="58" spans="1:5" ht="15.75">
      <c r="A58" s="163"/>
      <c r="B58" s="164"/>
      <c r="C58" s="154" t="s">
        <v>300</v>
      </c>
      <c r="D58" s="149" t="s">
        <v>301</v>
      </c>
      <c r="E58" s="150">
        <v>2147</v>
      </c>
    </row>
    <row r="59" spans="1:5" ht="15.75">
      <c r="A59" s="163"/>
      <c r="B59" s="164"/>
      <c r="C59" s="154" t="s">
        <v>302</v>
      </c>
      <c r="D59" s="149" t="s">
        <v>303</v>
      </c>
      <c r="E59" s="150">
        <v>6000</v>
      </c>
    </row>
    <row r="60" spans="1:5" ht="15.75">
      <c r="A60" s="163"/>
      <c r="B60" s="164"/>
      <c r="C60" s="154" t="s">
        <v>304</v>
      </c>
      <c r="D60" s="149" t="s">
        <v>305</v>
      </c>
      <c r="E60" s="150">
        <v>6000</v>
      </c>
    </row>
    <row r="61" spans="1:5" ht="15.75">
      <c r="A61" s="163"/>
      <c r="B61" s="164"/>
      <c r="C61" s="154" t="s">
        <v>294</v>
      </c>
      <c r="D61" s="149" t="s">
        <v>295</v>
      </c>
      <c r="E61" s="150">
        <v>20000</v>
      </c>
    </row>
    <row r="62" spans="1:5" ht="15.75">
      <c r="A62" s="163"/>
      <c r="B62" s="164"/>
      <c r="C62" s="165" t="s">
        <v>280</v>
      </c>
      <c r="D62" s="149" t="s">
        <v>281</v>
      </c>
      <c r="E62" s="150">
        <v>16242</v>
      </c>
    </row>
    <row r="63" spans="1:5" ht="31.5">
      <c r="A63" s="163"/>
      <c r="B63" s="153" t="s">
        <v>306</v>
      </c>
      <c r="C63" s="158"/>
      <c r="D63" s="149" t="s">
        <v>307</v>
      </c>
      <c r="E63" s="150">
        <f>SUM(E64,E65,E66)</f>
        <v>31300</v>
      </c>
    </row>
    <row r="64" spans="1:5" ht="15.75">
      <c r="A64" s="163"/>
      <c r="B64" s="164"/>
      <c r="C64" s="170" t="s">
        <v>308</v>
      </c>
      <c r="D64" s="149" t="s">
        <v>309</v>
      </c>
      <c r="E64" s="150">
        <v>6000</v>
      </c>
    </row>
    <row r="65" spans="1:5" ht="31.5">
      <c r="A65" s="163"/>
      <c r="B65" s="164"/>
      <c r="C65" s="167" t="s">
        <v>310</v>
      </c>
      <c r="D65" s="149" t="s">
        <v>311</v>
      </c>
      <c r="E65" s="150">
        <v>24900</v>
      </c>
    </row>
    <row r="66" spans="1:5" ht="15.75">
      <c r="A66" s="163"/>
      <c r="B66" s="164"/>
      <c r="C66" s="165" t="s">
        <v>280</v>
      </c>
      <c r="D66" s="149" t="s">
        <v>281</v>
      </c>
      <c r="E66" s="150">
        <v>400</v>
      </c>
    </row>
    <row r="67" spans="1:5" ht="31.5">
      <c r="A67" s="173"/>
      <c r="B67" s="159">
        <v>75621</v>
      </c>
      <c r="C67" s="151"/>
      <c r="D67" s="149" t="s">
        <v>312</v>
      </c>
      <c r="E67" s="150">
        <v>937834</v>
      </c>
    </row>
    <row r="68" spans="1:5" ht="15.75">
      <c r="A68" s="163"/>
      <c r="B68" s="164"/>
      <c r="C68" s="170" t="s">
        <v>313</v>
      </c>
      <c r="D68" s="149" t="s">
        <v>314</v>
      </c>
      <c r="E68" s="150">
        <v>934334</v>
      </c>
    </row>
    <row r="69" spans="1:5" ht="15.75">
      <c r="A69" s="163"/>
      <c r="B69" s="164"/>
      <c r="C69" s="165" t="s">
        <v>315</v>
      </c>
      <c r="D69" s="149" t="s">
        <v>316</v>
      </c>
      <c r="E69" s="150">
        <v>3500</v>
      </c>
    </row>
    <row r="70" spans="1:5" ht="15.75">
      <c r="A70" s="174" t="s">
        <v>317</v>
      </c>
      <c r="B70" s="155"/>
      <c r="C70" s="156"/>
      <c r="D70" s="157" t="s">
        <v>318</v>
      </c>
      <c r="E70" s="146">
        <f>SUM(E71,E73,E75)</f>
        <v>3764522</v>
      </c>
    </row>
    <row r="71" spans="1:5" ht="31.5">
      <c r="A71" s="165"/>
      <c r="B71" s="153" t="s">
        <v>319</v>
      </c>
      <c r="C71" s="158"/>
      <c r="D71" s="149" t="s">
        <v>320</v>
      </c>
      <c r="E71" s="150">
        <v>2413230</v>
      </c>
    </row>
    <row r="72" spans="1:5" ht="15.75">
      <c r="A72" s="167"/>
      <c r="B72" s="164"/>
      <c r="C72" s="154" t="s">
        <v>321</v>
      </c>
      <c r="D72" s="149" t="s">
        <v>322</v>
      </c>
      <c r="E72" s="150">
        <v>2413230</v>
      </c>
    </row>
    <row r="73" spans="1:5" ht="15.75">
      <c r="A73" s="167"/>
      <c r="B73" s="153" t="s">
        <v>323</v>
      </c>
      <c r="C73" s="158"/>
      <c r="D73" s="149" t="s">
        <v>324</v>
      </c>
      <c r="E73" s="150">
        <v>1253326</v>
      </c>
    </row>
    <row r="74" spans="1:5" ht="15.75">
      <c r="A74" s="167"/>
      <c r="B74" s="164"/>
      <c r="C74" s="165" t="s">
        <v>321</v>
      </c>
      <c r="D74" s="149" t="s">
        <v>322</v>
      </c>
      <c r="E74" s="150">
        <v>1253326</v>
      </c>
    </row>
    <row r="75" spans="1:5" ht="15.75">
      <c r="A75" s="167"/>
      <c r="B75" s="166" t="s">
        <v>325</v>
      </c>
      <c r="C75" s="158"/>
      <c r="D75" s="149" t="s">
        <v>326</v>
      </c>
      <c r="E75" s="150">
        <v>97966</v>
      </c>
    </row>
    <row r="76" spans="1:5" ht="15.75">
      <c r="A76" s="170"/>
      <c r="B76" s="164"/>
      <c r="C76" s="154" t="s">
        <v>321</v>
      </c>
      <c r="D76" s="149" t="s">
        <v>327</v>
      </c>
      <c r="E76" s="150">
        <v>97966</v>
      </c>
    </row>
    <row r="77" spans="1:5" ht="15.75">
      <c r="A77" s="175" t="s">
        <v>328</v>
      </c>
      <c r="B77" s="155"/>
      <c r="C77" s="156"/>
      <c r="D77" s="157" t="s">
        <v>329</v>
      </c>
      <c r="E77" s="146">
        <v>600</v>
      </c>
    </row>
    <row r="78" spans="1:5" ht="15.75">
      <c r="A78" s="172"/>
      <c r="B78" s="166" t="s">
        <v>330</v>
      </c>
      <c r="C78" s="158"/>
      <c r="D78" s="149" t="s">
        <v>331</v>
      </c>
      <c r="E78" s="150">
        <v>400</v>
      </c>
    </row>
    <row r="79" spans="1:5" ht="15.75">
      <c r="A79" s="163"/>
      <c r="B79" s="164"/>
      <c r="C79" s="154" t="s">
        <v>232</v>
      </c>
      <c r="D79" s="149" t="s">
        <v>233</v>
      </c>
      <c r="E79" s="150">
        <v>400</v>
      </c>
    </row>
    <row r="80" spans="1:5" ht="15.75">
      <c r="A80" s="163"/>
      <c r="B80" s="162" t="s">
        <v>334</v>
      </c>
      <c r="C80" s="158"/>
      <c r="D80" s="149" t="s">
        <v>335</v>
      </c>
      <c r="E80" s="150">
        <v>200</v>
      </c>
    </row>
    <row r="81" spans="1:5" ht="15.75">
      <c r="A81" s="161"/>
      <c r="B81" s="165"/>
      <c r="C81" s="154" t="s">
        <v>232</v>
      </c>
      <c r="D81" s="149" t="s">
        <v>233</v>
      </c>
      <c r="E81" s="150">
        <v>200</v>
      </c>
    </row>
    <row r="82" spans="1:5" ht="15.75">
      <c r="A82" s="160" t="s">
        <v>336</v>
      </c>
      <c r="B82" s="155"/>
      <c r="C82" s="156"/>
      <c r="D82" s="157" t="s">
        <v>337</v>
      </c>
      <c r="E82" s="146">
        <v>45000</v>
      </c>
    </row>
    <row r="83" spans="1:5" ht="15.75">
      <c r="A83" s="165"/>
      <c r="B83" s="153" t="s">
        <v>338</v>
      </c>
      <c r="C83" s="158"/>
      <c r="D83" s="149" t="s">
        <v>339</v>
      </c>
      <c r="E83" s="150">
        <v>45000</v>
      </c>
    </row>
    <row r="84" spans="1:5" ht="15.75">
      <c r="A84" s="167"/>
      <c r="B84" s="164"/>
      <c r="C84" s="176" t="s">
        <v>340</v>
      </c>
      <c r="D84" s="149" t="s">
        <v>341</v>
      </c>
      <c r="E84" s="150">
        <v>45000</v>
      </c>
    </row>
    <row r="85" spans="1:5" ht="15.75">
      <c r="A85" s="160" t="s">
        <v>342</v>
      </c>
      <c r="B85" s="155"/>
      <c r="C85" s="156"/>
      <c r="D85" s="145" t="s">
        <v>343</v>
      </c>
      <c r="E85" s="178">
        <f>SUM(E86,E89,E91,E94,E97,E99)</f>
        <v>2003000</v>
      </c>
    </row>
    <row r="86" spans="1:5" ht="32.25" customHeight="1">
      <c r="A86" s="165"/>
      <c r="B86" s="153" t="s">
        <v>344</v>
      </c>
      <c r="C86" s="158"/>
      <c r="D86" s="177" t="s">
        <v>345</v>
      </c>
      <c r="E86" s="150">
        <v>1655000</v>
      </c>
    </row>
    <row r="87" spans="1:5" ht="47.25">
      <c r="A87" s="167"/>
      <c r="B87" s="179"/>
      <c r="C87" s="158" t="s">
        <v>346</v>
      </c>
      <c r="D87" s="180" t="s">
        <v>347</v>
      </c>
      <c r="E87" s="150">
        <v>2000</v>
      </c>
    </row>
    <row r="88" spans="1:5" ht="47.25">
      <c r="A88" s="167"/>
      <c r="B88" s="176"/>
      <c r="C88" s="154" t="s">
        <v>258</v>
      </c>
      <c r="D88" s="149" t="s">
        <v>259</v>
      </c>
      <c r="E88" s="150">
        <v>1653000</v>
      </c>
    </row>
    <row r="89" spans="1:5" ht="50.25" customHeight="1">
      <c r="A89" s="167"/>
      <c r="B89" s="153" t="s">
        <v>348</v>
      </c>
      <c r="C89" s="158"/>
      <c r="D89" s="149" t="s">
        <v>349</v>
      </c>
      <c r="E89" s="150">
        <v>12000</v>
      </c>
    </row>
    <row r="90" spans="1:5" ht="47.25">
      <c r="A90" s="167"/>
      <c r="B90" s="164"/>
      <c r="C90" s="154" t="s">
        <v>258</v>
      </c>
      <c r="D90" s="149" t="s">
        <v>259</v>
      </c>
      <c r="E90" s="150">
        <v>12000</v>
      </c>
    </row>
    <row r="91" spans="1:5" ht="31.5">
      <c r="A91" s="167"/>
      <c r="B91" s="153" t="s">
        <v>350</v>
      </c>
      <c r="C91" s="158"/>
      <c r="D91" s="149" t="s">
        <v>351</v>
      </c>
      <c r="E91" s="150">
        <f>SUM(E92,E93)</f>
        <v>235000</v>
      </c>
    </row>
    <row r="92" spans="1:5" ht="47.25">
      <c r="A92" s="167"/>
      <c r="B92" s="181"/>
      <c r="C92" s="154" t="s">
        <v>258</v>
      </c>
      <c r="D92" s="149" t="s">
        <v>259</v>
      </c>
      <c r="E92" s="150">
        <v>85000</v>
      </c>
    </row>
    <row r="93" spans="1:5" ht="31.5">
      <c r="A93" s="167"/>
      <c r="B93" s="182"/>
      <c r="C93" s="154" t="s">
        <v>332</v>
      </c>
      <c r="D93" s="149" t="s">
        <v>333</v>
      </c>
      <c r="E93" s="150">
        <v>150000</v>
      </c>
    </row>
    <row r="94" spans="1:5" ht="15.75">
      <c r="A94" s="167"/>
      <c r="B94" s="153" t="s">
        <v>352</v>
      </c>
      <c r="C94" s="158"/>
      <c r="D94" s="149" t="s">
        <v>353</v>
      </c>
      <c r="E94" s="150">
        <v>63800</v>
      </c>
    </row>
    <row r="95" spans="1:5" ht="15.75">
      <c r="A95" s="167"/>
      <c r="B95" s="264"/>
      <c r="C95" s="170" t="s">
        <v>245</v>
      </c>
      <c r="D95" s="149" t="s">
        <v>246</v>
      </c>
      <c r="E95" s="150">
        <v>800</v>
      </c>
    </row>
    <row r="96" spans="1:5" ht="31.5">
      <c r="A96" s="167"/>
      <c r="B96" s="265"/>
      <c r="C96" s="154" t="s">
        <v>332</v>
      </c>
      <c r="D96" s="149" t="s">
        <v>354</v>
      </c>
      <c r="E96" s="150">
        <v>63000</v>
      </c>
    </row>
    <row r="97" spans="1:5" ht="15.75">
      <c r="A97" s="167"/>
      <c r="B97" s="166" t="s">
        <v>355</v>
      </c>
      <c r="C97" s="158"/>
      <c r="D97" s="183" t="s">
        <v>356</v>
      </c>
      <c r="E97" s="150">
        <v>2200</v>
      </c>
    </row>
    <row r="98" spans="1:5" ht="15.75">
      <c r="A98" s="167"/>
      <c r="B98" s="164"/>
      <c r="C98" s="165" t="s">
        <v>248</v>
      </c>
      <c r="D98" s="183" t="s">
        <v>249</v>
      </c>
      <c r="E98" s="150">
        <v>2200</v>
      </c>
    </row>
    <row r="99" spans="1:5" ht="15.75">
      <c r="A99" s="167"/>
      <c r="B99" s="166" t="s">
        <v>357</v>
      </c>
      <c r="C99" s="158"/>
      <c r="D99" s="183" t="s">
        <v>231</v>
      </c>
      <c r="E99" s="150">
        <v>35000</v>
      </c>
    </row>
    <row r="100" spans="1:5" ht="32.25" thickBot="1">
      <c r="A100" s="170"/>
      <c r="B100" s="166"/>
      <c r="C100" s="154" t="s">
        <v>332</v>
      </c>
      <c r="D100" s="183" t="s">
        <v>354</v>
      </c>
      <c r="E100" s="150">
        <v>35000</v>
      </c>
    </row>
    <row r="101" spans="1:5" ht="15.75">
      <c r="A101" s="184"/>
      <c r="B101" s="184"/>
      <c r="C101" s="184"/>
      <c r="D101" s="185" t="s">
        <v>360</v>
      </c>
      <c r="E101" s="186">
        <f>SUM(E85,E82,E77,E70,E40,E37,E34,E26,E23,E12,E9)</f>
        <v>11143547</v>
      </c>
    </row>
    <row r="102" spans="1:5" ht="15.75">
      <c r="A102" s="184"/>
      <c r="B102" s="184"/>
      <c r="C102" s="184"/>
      <c r="D102" s="187" t="s">
        <v>361</v>
      </c>
      <c r="E102" s="150">
        <f>SUM(E103,E104)</f>
        <v>2051003</v>
      </c>
    </row>
    <row r="103" spans="1:5" ht="15.75">
      <c r="A103" s="184"/>
      <c r="B103" s="184"/>
      <c r="C103" s="184"/>
      <c r="D103" s="187" t="s">
        <v>362</v>
      </c>
      <c r="E103" s="150">
        <f>SUM(E96,E100,E93)</f>
        <v>248000</v>
      </c>
    </row>
    <row r="104" spans="1:5" ht="15.75">
      <c r="A104" s="184"/>
      <c r="B104" s="184"/>
      <c r="C104" s="184"/>
      <c r="D104" s="187" t="s">
        <v>363</v>
      </c>
      <c r="E104" s="150">
        <f>SUM(E92,E90,E88,E39,E36,E28)</f>
        <v>1803003</v>
      </c>
    </row>
    <row r="105" spans="1:5" ht="15.75">
      <c r="A105" s="184"/>
      <c r="B105" s="184"/>
      <c r="C105" s="184"/>
      <c r="D105" s="187" t="s">
        <v>364</v>
      </c>
      <c r="E105" s="150">
        <v>0</v>
      </c>
    </row>
    <row r="106" spans="1:5" ht="15.75">
      <c r="A106" s="184"/>
      <c r="B106" s="184"/>
      <c r="C106" s="184"/>
      <c r="D106" s="187" t="s">
        <v>365</v>
      </c>
      <c r="E106" s="150">
        <v>12600</v>
      </c>
    </row>
    <row r="107" spans="1:5" ht="16.5" thickBot="1">
      <c r="A107" s="184"/>
      <c r="B107" s="184"/>
      <c r="C107" s="184"/>
      <c r="D107" s="188" t="s">
        <v>366</v>
      </c>
      <c r="E107" s="189">
        <v>0</v>
      </c>
    </row>
    <row r="108" spans="1:3" ht="15">
      <c r="A108" s="190"/>
      <c r="B108" s="190"/>
      <c r="C108" s="190"/>
    </row>
  </sheetData>
  <mergeCells count="10">
    <mergeCell ref="E7:E8"/>
    <mergeCell ref="B95:B96"/>
    <mergeCell ref="A9:C9"/>
    <mergeCell ref="A10:A11"/>
    <mergeCell ref="B10:C10"/>
    <mergeCell ref="A5:D5"/>
    <mergeCell ref="A7:A8"/>
    <mergeCell ref="B7:B8"/>
    <mergeCell ref="C7:C8"/>
    <mergeCell ref="D7:D8"/>
  </mergeCells>
  <printOptions horizontalCentered="1"/>
  <pageMargins left="0.984251968503937" right="0.7480314960629921" top="0.54" bottom="0.7874015748031497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5" sqref="D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ht="12.75">
      <c r="B1" s="2" t="s">
        <v>472</v>
      </c>
    </row>
    <row r="2" ht="12.75">
      <c r="B2" s="2" t="s">
        <v>473</v>
      </c>
    </row>
    <row r="3" ht="12.75">
      <c r="B3" s="2" t="s">
        <v>487</v>
      </c>
    </row>
    <row r="5" spans="1:10" ht="19.5" customHeight="1">
      <c r="A5" s="310" t="s">
        <v>43</v>
      </c>
      <c r="B5" s="310"/>
      <c r="C5" s="310"/>
      <c r="D5" s="6"/>
      <c r="E5" s="6"/>
      <c r="F5" s="6"/>
      <c r="G5" s="6"/>
      <c r="H5" s="6"/>
      <c r="I5" s="6"/>
      <c r="J5" s="6"/>
    </row>
    <row r="6" spans="1:7" ht="19.5" customHeight="1">
      <c r="A6" s="310" t="s">
        <v>50</v>
      </c>
      <c r="B6" s="310"/>
      <c r="C6" s="310"/>
      <c r="D6" s="6"/>
      <c r="E6" s="6"/>
      <c r="F6" s="6"/>
      <c r="G6" s="6"/>
    </row>
    <row r="8" ht="12.75">
      <c r="C8" s="9" t="s">
        <v>46</v>
      </c>
    </row>
    <row r="9" spans="1:10" ht="19.5" customHeight="1">
      <c r="A9" s="92" t="s">
        <v>70</v>
      </c>
      <c r="B9" s="92" t="s">
        <v>0</v>
      </c>
      <c r="C9" s="92" t="s">
        <v>66</v>
      </c>
      <c r="D9" s="7"/>
      <c r="E9" s="7"/>
      <c r="F9" s="7"/>
      <c r="G9" s="7"/>
      <c r="H9" s="7"/>
      <c r="I9" s="8"/>
      <c r="J9" s="8"/>
    </row>
    <row r="10" spans="1:10" ht="19.5" customHeight="1">
      <c r="A10" s="90" t="s">
        <v>11</v>
      </c>
      <c r="B10" s="108" t="s">
        <v>72</v>
      </c>
      <c r="C10" s="115">
        <v>600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90" t="s">
        <v>16</v>
      </c>
      <c r="B11" s="108" t="s">
        <v>10</v>
      </c>
      <c r="C11" s="115">
        <v>12400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109" t="s">
        <v>13</v>
      </c>
      <c r="B12" s="110" t="s">
        <v>197</v>
      </c>
      <c r="C12" s="116">
        <v>400</v>
      </c>
      <c r="D12" s="7"/>
      <c r="E12" s="7"/>
      <c r="F12" s="7"/>
      <c r="G12" s="7"/>
      <c r="H12" s="7"/>
      <c r="I12" s="8"/>
      <c r="J12" s="8"/>
    </row>
    <row r="13" spans="1:10" ht="19.5" customHeight="1">
      <c r="A13" s="111" t="s">
        <v>14</v>
      </c>
      <c r="B13" s="112" t="s">
        <v>198</v>
      </c>
      <c r="C13" s="117">
        <v>12000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90" t="s">
        <v>17</v>
      </c>
      <c r="B14" s="108" t="s">
        <v>9</v>
      </c>
      <c r="C14" s="115">
        <v>12800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79" t="s">
        <v>13</v>
      </c>
      <c r="B15" s="113" t="s">
        <v>41</v>
      </c>
      <c r="C15" s="118">
        <v>200</v>
      </c>
      <c r="D15" s="7"/>
      <c r="E15" s="7"/>
      <c r="F15" s="7"/>
      <c r="G15" s="7"/>
      <c r="H15" s="7"/>
      <c r="I15" s="8"/>
      <c r="J15" s="8"/>
    </row>
    <row r="16" spans="1:10" ht="15" customHeight="1">
      <c r="A16" s="111"/>
      <c r="B16" s="8" t="s">
        <v>199</v>
      </c>
      <c r="C16" s="117">
        <v>200</v>
      </c>
      <c r="D16" s="7"/>
      <c r="E16" s="7"/>
      <c r="F16" s="7"/>
      <c r="G16" s="7"/>
      <c r="H16" s="7"/>
      <c r="I16" s="8"/>
      <c r="J16" s="8"/>
    </row>
    <row r="17" spans="1:10" ht="19.5" customHeight="1">
      <c r="A17" s="111" t="s">
        <v>14</v>
      </c>
      <c r="B17" s="114" t="s">
        <v>44</v>
      </c>
      <c r="C17" s="117">
        <v>12600</v>
      </c>
      <c r="D17" s="7"/>
      <c r="E17" s="7"/>
      <c r="F17" s="7"/>
      <c r="G17" s="7"/>
      <c r="H17" s="7"/>
      <c r="I17" s="8"/>
      <c r="J17" s="8"/>
    </row>
    <row r="18" spans="1:10" ht="48" customHeight="1">
      <c r="A18" s="111"/>
      <c r="B18" s="112" t="s">
        <v>200</v>
      </c>
      <c r="C18" s="117">
        <v>12600</v>
      </c>
      <c r="D18" s="7"/>
      <c r="E18" s="7"/>
      <c r="F18" s="7"/>
      <c r="G18" s="7"/>
      <c r="H18" s="7"/>
      <c r="I18" s="8"/>
      <c r="J18" s="8"/>
    </row>
    <row r="19" spans="1:10" ht="19.5" customHeight="1">
      <c r="A19" s="90" t="s">
        <v>42</v>
      </c>
      <c r="B19" s="108" t="s">
        <v>74</v>
      </c>
      <c r="C19" s="115">
        <v>200</v>
      </c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</sheetData>
  <mergeCells count="2">
    <mergeCell ref="A5:C5"/>
    <mergeCell ref="A6:C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B24" sqref="B2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ht="12.75">
      <c r="D1" t="s">
        <v>474</v>
      </c>
    </row>
    <row r="2" ht="12.75">
      <c r="D2" t="s">
        <v>475</v>
      </c>
    </row>
    <row r="3" ht="12.75">
      <c r="D3" t="s">
        <v>488</v>
      </c>
    </row>
    <row r="6" spans="1:5" ht="18">
      <c r="A6" s="310" t="s">
        <v>71</v>
      </c>
      <c r="B6" s="310"/>
      <c r="C6" s="310"/>
      <c r="D6" s="310"/>
      <c r="E6" s="310"/>
    </row>
    <row r="7" spans="1:5" ht="15" customHeight="1">
      <c r="A7" s="6"/>
      <c r="B7" s="6"/>
      <c r="C7" s="6"/>
      <c r="D7" s="6"/>
      <c r="E7" s="6"/>
    </row>
    <row r="8" spans="1:5" ht="12.75">
      <c r="A8" s="2"/>
      <c r="B8" s="2"/>
      <c r="C8" s="2"/>
      <c r="D8" s="2"/>
      <c r="E8" s="10" t="s">
        <v>46</v>
      </c>
    </row>
    <row r="9" spans="1:5" s="1" customFormat="1" ht="19.5" customHeight="1">
      <c r="A9" s="17" t="s">
        <v>70</v>
      </c>
      <c r="B9" s="17" t="s">
        <v>2</v>
      </c>
      <c r="C9" s="17" t="s">
        <v>3</v>
      </c>
      <c r="D9" s="17" t="s">
        <v>51</v>
      </c>
      <c r="E9" s="17" t="s">
        <v>8</v>
      </c>
    </row>
    <row r="10" spans="1:5" s="95" customFormat="1" ht="12">
      <c r="A10" s="94">
        <v>1</v>
      </c>
      <c r="B10" s="94">
        <v>2</v>
      </c>
      <c r="C10" s="94">
        <v>3</v>
      </c>
      <c r="D10" s="94">
        <v>4</v>
      </c>
      <c r="E10" s="94">
        <v>5</v>
      </c>
    </row>
    <row r="11" spans="1:5" ht="15">
      <c r="A11" s="84" t="s">
        <v>13</v>
      </c>
      <c r="B11" s="84">
        <v>600</v>
      </c>
      <c r="C11" s="84">
        <v>60016</v>
      </c>
      <c r="D11" s="96" t="s">
        <v>183</v>
      </c>
      <c r="E11" s="84">
        <v>545</v>
      </c>
    </row>
    <row r="12" spans="1:5" ht="15">
      <c r="A12" s="84" t="s">
        <v>14</v>
      </c>
      <c r="B12" s="84">
        <v>600</v>
      </c>
      <c r="C12" s="84">
        <v>60016</v>
      </c>
      <c r="D12" s="96" t="s">
        <v>184</v>
      </c>
      <c r="E12" s="84">
        <v>545</v>
      </c>
    </row>
    <row r="13" spans="1:5" ht="15">
      <c r="A13" s="84" t="s">
        <v>15</v>
      </c>
      <c r="B13" s="84">
        <v>600</v>
      </c>
      <c r="C13" s="84">
        <v>60016</v>
      </c>
      <c r="D13" s="96" t="s">
        <v>185</v>
      </c>
      <c r="E13" s="84">
        <v>545</v>
      </c>
    </row>
    <row r="14" spans="1:5" ht="15">
      <c r="A14" s="84" t="s">
        <v>1</v>
      </c>
      <c r="B14" s="84">
        <v>600</v>
      </c>
      <c r="C14" s="84">
        <v>60016</v>
      </c>
      <c r="D14" s="96" t="s">
        <v>186</v>
      </c>
      <c r="E14" s="84">
        <v>545</v>
      </c>
    </row>
    <row r="15" spans="1:5" ht="15">
      <c r="A15" s="84" t="s">
        <v>20</v>
      </c>
      <c r="B15" s="84">
        <v>600</v>
      </c>
      <c r="C15" s="84">
        <v>60016</v>
      </c>
      <c r="D15" s="96" t="s">
        <v>187</v>
      </c>
      <c r="E15" s="84">
        <v>545</v>
      </c>
    </row>
    <row r="16" spans="1:5" ht="15">
      <c r="A16" s="84" t="s">
        <v>23</v>
      </c>
      <c r="B16" s="84">
        <v>600</v>
      </c>
      <c r="C16" s="84">
        <v>60016</v>
      </c>
      <c r="D16" s="96" t="s">
        <v>188</v>
      </c>
      <c r="E16" s="84">
        <v>545</v>
      </c>
    </row>
    <row r="17" spans="1:5" ht="15">
      <c r="A17" s="84" t="s">
        <v>26</v>
      </c>
      <c r="B17" s="84">
        <v>600</v>
      </c>
      <c r="C17" s="84">
        <v>60016</v>
      </c>
      <c r="D17" s="96" t="s">
        <v>189</v>
      </c>
      <c r="E17" s="84">
        <v>545</v>
      </c>
    </row>
    <row r="18" spans="1:5" ht="15">
      <c r="A18" s="84" t="s">
        <v>32</v>
      </c>
      <c r="B18" s="84">
        <v>600</v>
      </c>
      <c r="C18" s="84">
        <v>60016</v>
      </c>
      <c r="D18" s="96" t="s">
        <v>190</v>
      </c>
      <c r="E18" s="84">
        <v>545</v>
      </c>
    </row>
    <row r="19" spans="1:5" ht="15">
      <c r="A19" s="84" t="s">
        <v>54</v>
      </c>
      <c r="B19" s="84">
        <v>600</v>
      </c>
      <c r="C19" s="84">
        <v>60016</v>
      </c>
      <c r="D19" s="96" t="s">
        <v>191</v>
      </c>
      <c r="E19" s="84">
        <v>545</v>
      </c>
    </row>
    <row r="20" spans="1:5" ht="15">
      <c r="A20" s="84" t="s">
        <v>181</v>
      </c>
      <c r="B20" s="84">
        <v>600</v>
      </c>
      <c r="C20" s="84">
        <v>60016</v>
      </c>
      <c r="D20" s="96" t="s">
        <v>192</v>
      </c>
      <c r="E20" s="84">
        <v>545</v>
      </c>
    </row>
    <row r="21" spans="1:5" ht="15">
      <c r="A21" s="84" t="s">
        <v>182</v>
      </c>
      <c r="B21" s="84">
        <v>600</v>
      </c>
      <c r="C21" s="84">
        <v>60016</v>
      </c>
      <c r="D21" s="96" t="s">
        <v>193</v>
      </c>
      <c r="E21" s="84">
        <v>545</v>
      </c>
    </row>
    <row r="22" spans="1:5" ht="19.5" customHeight="1">
      <c r="A22" s="309" t="s">
        <v>90</v>
      </c>
      <c r="B22" s="309"/>
      <c r="C22" s="309"/>
      <c r="D22" s="309"/>
      <c r="E22" s="97">
        <f>SUM(E11:E21)</f>
        <v>5995</v>
      </c>
    </row>
    <row r="25" ht="12.75">
      <c r="A25" s="51"/>
    </row>
  </sheetData>
  <mergeCells count="2">
    <mergeCell ref="A6:E6"/>
    <mergeCell ref="A22:D22"/>
  </mergeCells>
  <printOptions horizontalCentered="1"/>
  <pageMargins left="0.7874015748031497" right="0.5905511811023623" top="1.28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1" sqref="E1:G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7" width="15.75390625" style="0" customWidth="1"/>
  </cols>
  <sheetData>
    <row r="1" spans="5:7" ht="12.75">
      <c r="E1" s="295" t="s">
        <v>477</v>
      </c>
      <c r="F1" s="295"/>
      <c r="G1" s="295"/>
    </row>
    <row r="2" spans="5:7" ht="12.75">
      <c r="E2" s="295" t="s">
        <v>454</v>
      </c>
      <c r="F2" s="295"/>
      <c r="G2" s="295"/>
    </row>
    <row r="3" spans="5:7" ht="12.75">
      <c r="E3" s="295" t="s">
        <v>483</v>
      </c>
      <c r="F3" s="295"/>
      <c r="G3" s="295"/>
    </row>
    <row r="5" spans="1:7" ht="18">
      <c r="A5" s="310" t="s">
        <v>476</v>
      </c>
      <c r="B5" s="310"/>
      <c r="C5" s="310"/>
      <c r="D5" s="310"/>
      <c r="E5" s="310"/>
      <c r="F5" s="310"/>
      <c r="G5" s="310"/>
    </row>
    <row r="6" spans="1:7" ht="18">
      <c r="A6" s="6"/>
      <c r="B6" s="6"/>
      <c r="C6" s="6"/>
      <c r="D6" s="6"/>
      <c r="E6" s="6"/>
      <c r="F6" s="6"/>
      <c r="G6" s="6"/>
    </row>
    <row r="7" spans="2:7" ht="13.5" thickBot="1">
      <c r="B7" s="2"/>
      <c r="C7" s="2"/>
      <c r="D7" s="2"/>
      <c r="E7" s="2"/>
      <c r="F7" s="2"/>
      <c r="G7" s="9" t="s">
        <v>46</v>
      </c>
    </row>
    <row r="8" spans="1:7" ht="15.75" customHeight="1" thickBot="1">
      <c r="A8" s="56"/>
      <c r="B8" s="30"/>
      <c r="C8" s="30" t="s">
        <v>100</v>
      </c>
      <c r="D8" s="311" t="s">
        <v>122</v>
      </c>
      <c r="E8" s="312"/>
      <c r="F8" s="312"/>
      <c r="G8" s="313"/>
    </row>
    <row r="9" spans="1:7" ht="15.75" customHeight="1">
      <c r="A9" s="57"/>
      <c r="B9" s="31" t="s">
        <v>123</v>
      </c>
      <c r="C9" s="31" t="s">
        <v>124</v>
      </c>
      <c r="D9" s="57"/>
      <c r="E9" s="57"/>
      <c r="F9" s="57"/>
      <c r="G9" s="57"/>
    </row>
    <row r="10" spans="1:7" ht="15.75" customHeight="1">
      <c r="A10" s="31" t="s">
        <v>98</v>
      </c>
      <c r="B10" s="31" t="s">
        <v>125</v>
      </c>
      <c r="C10" s="31" t="s">
        <v>126</v>
      </c>
      <c r="D10" s="31">
        <v>2007</v>
      </c>
      <c r="E10" s="31">
        <v>2008</v>
      </c>
      <c r="F10" s="31">
        <v>2009</v>
      </c>
      <c r="G10" s="31">
        <v>2010</v>
      </c>
    </row>
    <row r="11" spans="1:7" ht="15.75" customHeight="1">
      <c r="A11" s="57"/>
      <c r="B11" s="58"/>
      <c r="C11" s="31" t="s">
        <v>167</v>
      </c>
      <c r="D11" s="57"/>
      <c r="E11" s="57"/>
      <c r="F11" s="57"/>
      <c r="G11" s="57"/>
    </row>
    <row r="12" spans="1:7" ht="15.75" customHeight="1" thickBot="1">
      <c r="A12" s="57"/>
      <c r="B12" s="59"/>
      <c r="C12" s="31"/>
      <c r="D12" s="60"/>
      <c r="E12" s="60"/>
      <c r="F12" s="60"/>
      <c r="G12" s="60"/>
    </row>
    <row r="13" spans="1:7" ht="7.5" customHeight="1" thickBo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</row>
    <row r="14" spans="1:7" ht="19.5" customHeight="1">
      <c r="A14" s="61" t="s">
        <v>13</v>
      </c>
      <c r="B14" s="62" t="s">
        <v>127</v>
      </c>
      <c r="C14" s="63"/>
      <c r="D14" s="63"/>
      <c r="E14" s="63"/>
      <c r="F14" s="63"/>
      <c r="G14" s="63"/>
    </row>
    <row r="15" spans="1:7" ht="19.5" customHeight="1">
      <c r="A15" s="64" t="s">
        <v>14</v>
      </c>
      <c r="B15" s="65" t="s">
        <v>21</v>
      </c>
      <c r="C15" s="65"/>
      <c r="D15" s="65"/>
      <c r="E15" s="65"/>
      <c r="F15" s="65"/>
      <c r="G15" s="65"/>
    </row>
    <row r="16" spans="1:7" ht="19.5" customHeight="1">
      <c r="A16" s="64" t="s">
        <v>15</v>
      </c>
      <c r="B16" s="65" t="s">
        <v>22</v>
      </c>
      <c r="C16" s="107">
        <v>2666000</v>
      </c>
      <c r="D16" s="107">
        <v>1738000</v>
      </c>
      <c r="E16" s="107">
        <v>810000</v>
      </c>
      <c r="F16" s="107">
        <v>480000</v>
      </c>
      <c r="G16" s="107">
        <v>100000</v>
      </c>
    </row>
    <row r="17" spans="1:7" ht="19.5" customHeight="1">
      <c r="A17" s="64" t="s">
        <v>1</v>
      </c>
      <c r="B17" s="65" t="s">
        <v>128</v>
      </c>
      <c r="C17" s="65"/>
      <c r="D17" s="65"/>
      <c r="E17" s="65"/>
      <c r="F17" s="65"/>
      <c r="G17" s="65"/>
    </row>
    <row r="18" spans="1:7" ht="19.5" customHeight="1">
      <c r="A18" s="61" t="s">
        <v>20</v>
      </c>
      <c r="B18" s="65" t="s">
        <v>129</v>
      </c>
      <c r="C18" s="65"/>
      <c r="D18" s="65"/>
      <c r="E18" s="65"/>
      <c r="F18" s="65"/>
      <c r="G18" s="65"/>
    </row>
    <row r="19" spans="1:7" ht="19.5" customHeight="1">
      <c r="A19" s="61"/>
      <c r="B19" s="65" t="s">
        <v>130</v>
      </c>
      <c r="C19" s="65"/>
      <c r="D19" s="65"/>
      <c r="E19" s="65"/>
      <c r="F19" s="65"/>
      <c r="G19" s="65"/>
    </row>
    <row r="20" spans="1:7" ht="19.5" customHeight="1">
      <c r="A20" s="61"/>
      <c r="B20" s="65" t="s">
        <v>131</v>
      </c>
      <c r="C20" s="65"/>
      <c r="D20" s="65"/>
      <c r="E20" s="65"/>
      <c r="F20" s="65"/>
      <c r="G20" s="65"/>
    </row>
    <row r="21" spans="1:7" ht="19.5" customHeight="1">
      <c r="A21" s="61"/>
      <c r="B21" s="66" t="s">
        <v>132</v>
      </c>
      <c r="C21" s="65"/>
      <c r="D21" s="65"/>
      <c r="E21" s="65"/>
      <c r="F21" s="65"/>
      <c r="G21" s="65"/>
    </row>
    <row r="22" spans="1:7" ht="19.5" customHeight="1">
      <c r="A22" s="61"/>
      <c r="B22" s="66" t="s">
        <v>133</v>
      </c>
      <c r="C22" s="65"/>
      <c r="D22" s="65"/>
      <c r="E22" s="65"/>
      <c r="F22" s="65"/>
      <c r="G22" s="65"/>
    </row>
    <row r="23" spans="1:7" ht="19.5" customHeight="1">
      <c r="A23" s="61"/>
      <c r="B23" s="66" t="s">
        <v>134</v>
      </c>
      <c r="C23" s="65"/>
      <c r="D23" s="65"/>
      <c r="E23" s="65"/>
      <c r="F23" s="65"/>
      <c r="G23" s="65"/>
    </row>
    <row r="24" spans="1:7" ht="19.5" customHeight="1">
      <c r="A24" s="67"/>
      <c r="B24" s="66" t="s">
        <v>135</v>
      </c>
      <c r="C24" s="65"/>
      <c r="D24" s="65"/>
      <c r="E24" s="65"/>
      <c r="F24" s="65"/>
      <c r="G24" s="65"/>
    </row>
    <row r="25" spans="1:7" ht="19.5" customHeight="1">
      <c r="A25" s="68" t="s">
        <v>23</v>
      </c>
      <c r="B25" s="69" t="s">
        <v>86</v>
      </c>
      <c r="C25" s="139">
        <v>11436300</v>
      </c>
      <c r="D25" s="98">
        <v>11143547</v>
      </c>
      <c r="E25" s="98">
        <v>8312700</v>
      </c>
      <c r="F25" s="98">
        <v>8403450</v>
      </c>
      <c r="G25" s="98">
        <v>8509100</v>
      </c>
    </row>
    <row r="26" spans="1:7" ht="19.5" customHeight="1">
      <c r="A26" s="64" t="s">
        <v>26</v>
      </c>
      <c r="B26" s="65" t="s">
        <v>136</v>
      </c>
      <c r="C26" s="107">
        <v>2666000</v>
      </c>
      <c r="D26" s="107">
        <v>1738000</v>
      </c>
      <c r="E26" s="107">
        <v>810000</v>
      </c>
      <c r="F26" s="107">
        <v>480000</v>
      </c>
      <c r="G26" s="107">
        <v>100000</v>
      </c>
    </row>
    <row r="27" spans="1:7" ht="19.5" customHeight="1" thickBot="1">
      <c r="A27" s="70" t="s">
        <v>32</v>
      </c>
      <c r="B27" s="71" t="s">
        <v>137</v>
      </c>
      <c r="C27" s="71">
        <v>23.31</v>
      </c>
      <c r="D27" s="140">
        <v>15.6</v>
      </c>
      <c r="E27" s="71">
        <v>9.74</v>
      </c>
      <c r="F27" s="71">
        <v>5.71</v>
      </c>
      <c r="G27" s="71">
        <v>1.18</v>
      </c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5">
    <mergeCell ref="D8:G8"/>
    <mergeCell ref="A5:G5"/>
    <mergeCell ref="E1:G1"/>
    <mergeCell ref="E2:G2"/>
    <mergeCell ref="E3:G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" sqref="B2"/>
    </sheetView>
  </sheetViews>
  <sheetFormatPr defaultColWidth="9.00390625" defaultRowHeight="12.75"/>
  <cols>
    <col min="1" max="1" width="6.875" style="2" customWidth="1"/>
    <col min="2" max="2" width="38.875" style="2" customWidth="1"/>
    <col min="3" max="3" width="12.625" style="2" customWidth="1"/>
    <col min="4" max="4" width="11.375" style="2" customWidth="1"/>
    <col min="5" max="5" width="12.00390625" style="2" customWidth="1"/>
    <col min="6" max="6" width="11.625" style="2" customWidth="1"/>
    <col min="7" max="7" width="11.375" style="2" customWidth="1"/>
    <col min="8" max="8" width="12.00390625" style="2" customWidth="1"/>
    <col min="9" max="16384" width="9.125" style="2" customWidth="1"/>
  </cols>
  <sheetData>
    <row r="1" spans="6:8" ht="12.75">
      <c r="F1" s="280" t="s">
        <v>479</v>
      </c>
      <c r="G1" s="280"/>
      <c r="H1" s="280"/>
    </row>
    <row r="2" spans="6:8" ht="12.75">
      <c r="F2" s="280" t="s">
        <v>454</v>
      </c>
      <c r="G2" s="280"/>
      <c r="H2" s="280"/>
    </row>
    <row r="3" spans="6:8" ht="12.75">
      <c r="F3" s="280" t="s">
        <v>483</v>
      </c>
      <c r="G3" s="280"/>
      <c r="H3" s="280"/>
    </row>
    <row r="5" spans="1:8" ht="18">
      <c r="A5" s="287" t="s">
        <v>138</v>
      </c>
      <c r="B5" s="287"/>
      <c r="C5" s="287"/>
      <c r="D5" s="287"/>
      <c r="E5" s="287"/>
      <c r="F5" s="287"/>
      <c r="G5" s="287"/>
      <c r="H5" s="287"/>
    </row>
    <row r="6" ht="12.75">
      <c r="H6" s="9" t="s">
        <v>46</v>
      </c>
    </row>
    <row r="7" spans="1:8" ht="24.75" customHeight="1">
      <c r="A7" s="314" t="s">
        <v>98</v>
      </c>
      <c r="B7" s="314" t="s">
        <v>0</v>
      </c>
      <c r="C7" s="315" t="s">
        <v>194</v>
      </c>
      <c r="D7" s="315" t="s">
        <v>66</v>
      </c>
      <c r="E7" s="314" t="s">
        <v>139</v>
      </c>
      <c r="F7" s="314"/>
      <c r="G7" s="314"/>
      <c r="H7" s="314"/>
    </row>
    <row r="8" spans="1:8" ht="24.75" customHeight="1">
      <c r="A8" s="314"/>
      <c r="B8" s="314"/>
      <c r="C8" s="315"/>
      <c r="D8" s="315"/>
      <c r="E8" s="17">
        <v>2008</v>
      </c>
      <c r="F8" s="17">
        <v>2009</v>
      </c>
      <c r="G8" s="17">
        <v>2010</v>
      </c>
      <c r="H8" s="17">
        <v>2011</v>
      </c>
    </row>
    <row r="9" spans="1:8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/>
      <c r="H9" s="15"/>
    </row>
    <row r="10" spans="1:8" ht="19.5" customHeight="1">
      <c r="A10" s="106" t="s">
        <v>11</v>
      </c>
      <c r="B10" s="102" t="s">
        <v>140</v>
      </c>
      <c r="C10" s="98">
        <v>11436300</v>
      </c>
      <c r="D10" s="98">
        <v>11143547</v>
      </c>
      <c r="E10" s="98">
        <v>8312700</v>
      </c>
      <c r="F10" s="98">
        <v>8403450</v>
      </c>
      <c r="G10" s="98">
        <v>8509100</v>
      </c>
      <c r="H10" s="98">
        <v>8597300</v>
      </c>
    </row>
    <row r="11" spans="1:8" ht="19.5" customHeight="1">
      <c r="A11" s="106" t="s">
        <v>141</v>
      </c>
      <c r="B11" s="16" t="s">
        <v>142</v>
      </c>
      <c r="C11" s="98">
        <v>5006870</v>
      </c>
      <c r="D11" s="98">
        <v>5315422</v>
      </c>
      <c r="E11" s="98">
        <v>3176800</v>
      </c>
      <c r="F11" s="98">
        <v>3232350</v>
      </c>
      <c r="G11" s="98">
        <v>3319400</v>
      </c>
      <c r="H11" s="98">
        <v>3393900</v>
      </c>
    </row>
    <row r="12" spans="1:8" ht="19.5" customHeight="1">
      <c r="A12" s="106" t="s">
        <v>13</v>
      </c>
      <c r="B12" s="16" t="s">
        <v>143</v>
      </c>
      <c r="C12" s="98">
        <v>151445</v>
      </c>
      <c r="D12" s="98">
        <v>234325</v>
      </c>
      <c r="E12" s="98">
        <v>1185600</v>
      </c>
      <c r="F12" s="98">
        <v>1238950</v>
      </c>
      <c r="G12" s="98">
        <v>1298900</v>
      </c>
      <c r="H12" s="98">
        <v>1363800</v>
      </c>
    </row>
    <row r="13" spans="1:8" ht="19.5" customHeight="1">
      <c r="A13" s="106" t="s">
        <v>14</v>
      </c>
      <c r="B13" s="16" t="s">
        <v>144</v>
      </c>
      <c r="C13" s="98">
        <v>2066904</v>
      </c>
      <c r="D13" s="98">
        <v>2285898</v>
      </c>
      <c r="E13" s="98">
        <v>1296000</v>
      </c>
      <c r="F13" s="98">
        <v>1285100</v>
      </c>
      <c r="G13" s="98">
        <v>1275300</v>
      </c>
      <c r="H13" s="98">
        <v>1271800</v>
      </c>
    </row>
    <row r="14" spans="1:8" ht="19.5" customHeight="1">
      <c r="A14" s="106" t="s">
        <v>15</v>
      </c>
      <c r="B14" s="16" t="s">
        <v>145</v>
      </c>
      <c r="C14" s="98">
        <v>2788521</v>
      </c>
      <c r="D14" s="98">
        <v>2795199</v>
      </c>
      <c r="E14" s="98">
        <v>695200</v>
      </c>
      <c r="F14" s="98">
        <v>708300</v>
      </c>
      <c r="G14" s="98">
        <v>745200</v>
      </c>
      <c r="H14" s="98">
        <v>758300</v>
      </c>
    </row>
    <row r="15" spans="1:8" ht="19.5" customHeight="1">
      <c r="A15" s="106" t="s">
        <v>146</v>
      </c>
      <c r="B15" s="20" t="s">
        <v>147</v>
      </c>
      <c r="C15" s="98">
        <v>3901954</v>
      </c>
      <c r="D15" s="98">
        <v>3764522</v>
      </c>
      <c r="E15" s="98">
        <v>3604700</v>
      </c>
      <c r="F15" s="98">
        <v>3629300</v>
      </c>
      <c r="G15" s="98">
        <v>3637400</v>
      </c>
      <c r="H15" s="98">
        <v>3642300</v>
      </c>
    </row>
    <row r="16" spans="1:8" ht="19.5" customHeight="1">
      <c r="A16" s="106" t="s">
        <v>148</v>
      </c>
      <c r="B16" s="16" t="s">
        <v>149</v>
      </c>
      <c r="C16" s="98">
        <v>2527476</v>
      </c>
      <c r="D16" s="98">
        <v>2063603</v>
      </c>
      <c r="E16" s="98">
        <v>1531200</v>
      </c>
      <c r="F16" s="98">
        <v>1541800</v>
      </c>
      <c r="G16" s="98">
        <v>1552300</v>
      </c>
      <c r="H16" s="98">
        <v>1561100</v>
      </c>
    </row>
    <row r="17" spans="1:8" ht="19.5" customHeight="1">
      <c r="A17" s="106" t="s">
        <v>16</v>
      </c>
      <c r="B17" s="103" t="s">
        <v>150</v>
      </c>
      <c r="C17" s="98">
        <v>10571300</v>
      </c>
      <c r="D17" s="98">
        <v>10215547</v>
      </c>
      <c r="E17" s="98">
        <v>7384700</v>
      </c>
      <c r="F17" s="98">
        <v>8073450</v>
      </c>
      <c r="G17" s="98">
        <v>8129100</v>
      </c>
      <c r="H17" s="98">
        <v>8497300</v>
      </c>
    </row>
    <row r="18" spans="1:8" ht="19.5" customHeight="1">
      <c r="A18" s="106" t="s">
        <v>17</v>
      </c>
      <c r="B18" s="103" t="s">
        <v>151</v>
      </c>
      <c r="C18" s="98">
        <v>1123467</v>
      </c>
      <c r="D18" s="98">
        <v>1006340</v>
      </c>
      <c r="E18" s="98">
        <v>975159</v>
      </c>
      <c r="F18" s="98">
        <v>354780</v>
      </c>
      <c r="G18" s="98">
        <v>398530</v>
      </c>
      <c r="H18" s="98">
        <v>101200</v>
      </c>
    </row>
    <row r="19" spans="1:8" ht="30" customHeight="1">
      <c r="A19" s="106" t="s">
        <v>141</v>
      </c>
      <c r="B19" s="104" t="s">
        <v>152</v>
      </c>
      <c r="C19" s="98">
        <v>1123467</v>
      </c>
      <c r="D19" s="98">
        <v>1006340</v>
      </c>
      <c r="E19" s="98">
        <v>975159</v>
      </c>
      <c r="F19" s="98">
        <v>354780</v>
      </c>
      <c r="G19" s="98">
        <v>398530</v>
      </c>
      <c r="H19" s="98">
        <v>101200</v>
      </c>
    </row>
    <row r="20" spans="1:8" ht="19.5" customHeight="1">
      <c r="A20" s="106" t="s">
        <v>13</v>
      </c>
      <c r="B20" s="16" t="s">
        <v>153</v>
      </c>
      <c r="C20" s="98">
        <v>1015000</v>
      </c>
      <c r="D20" s="98">
        <v>928000</v>
      </c>
      <c r="E20" s="98">
        <v>928000</v>
      </c>
      <c r="F20" s="98">
        <v>330000</v>
      </c>
      <c r="G20" s="98">
        <v>380000</v>
      </c>
      <c r="H20" s="98">
        <v>100000</v>
      </c>
    </row>
    <row r="21" spans="1:8" ht="60" customHeight="1">
      <c r="A21" s="106" t="s">
        <v>14</v>
      </c>
      <c r="B21" s="104" t="s">
        <v>154</v>
      </c>
      <c r="C21" s="98"/>
      <c r="D21" s="98"/>
      <c r="E21" s="98"/>
      <c r="F21" s="98"/>
      <c r="G21" s="98"/>
      <c r="H21" s="98"/>
    </row>
    <row r="22" spans="1:8" ht="19.5" customHeight="1">
      <c r="A22" s="106" t="s">
        <v>15</v>
      </c>
      <c r="B22" s="16" t="s">
        <v>155</v>
      </c>
      <c r="C22" s="98">
        <v>108467</v>
      </c>
      <c r="D22" s="98">
        <v>78340</v>
      </c>
      <c r="E22" s="98">
        <v>47159</v>
      </c>
      <c r="F22" s="98">
        <v>24780</v>
      </c>
      <c r="G22" s="98">
        <v>18530</v>
      </c>
      <c r="H22" s="98">
        <v>1200</v>
      </c>
    </row>
    <row r="23" spans="1:8" ht="30" customHeight="1">
      <c r="A23" s="106" t="s">
        <v>146</v>
      </c>
      <c r="B23" s="104" t="s">
        <v>156</v>
      </c>
      <c r="C23" s="98"/>
      <c r="D23" s="98"/>
      <c r="E23" s="98"/>
      <c r="F23" s="98"/>
      <c r="G23" s="98"/>
      <c r="H23" s="98"/>
    </row>
    <row r="24" spans="1:8" ht="19.5" customHeight="1">
      <c r="A24" s="106" t="s">
        <v>13</v>
      </c>
      <c r="B24" s="16" t="s">
        <v>153</v>
      </c>
      <c r="C24" s="98"/>
      <c r="D24" s="98"/>
      <c r="E24" s="98"/>
      <c r="F24" s="98"/>
      <c r="G24" s="98"/>
      <c r="H24" s="98"/>
    </row>
    <row r="25" spans="1:8" ht="60" customHeight="1">
      <c r="A25" s="106" t="s">
        <v>14</v>
      </c>
      <c r="B25" s="104" t="s">
        <v>154</v>
      </c>
      <c r="C25" s="98"/>
      <c r="D25" s="99"/>
      <c r="E25" s="99"/>
      <c r="F25" s="98"/>
      <c r="G25" s="98"/>
      <c r="H25" s="98"/>
    </row>
    <row r="26" spans="1:8" ht="19.5" customHeight="1">
      <c r="A26" s="106" t="s">
        <v>15</v>
      </c>
      <c r="B26" s="16" t="s">
        <v>155</v>
      </c>
      <c r="C26" s="98"/>
      <c r="D26" s="98"/>
      <c r="E26" s="98"/>
      <c r="F26" s="98"/>
      <c r="G26" s="98"/>
      <c r="H26" s="98"/>
    </row>
    <row r="27" spans="1:8" ht="19.5" customHeight="1">
      <c r="A27" s="106" t="s">
        <v>148</v>
      </c>
      <c r="B27" s="16" t="s">
        <v>157</v>
      </c>
      <c r="C27" s="98"/>
      <c r="D27" s="98"/>
      <c r="E27" s="98"/>
      <c r="F27" s="98"/>
      <c r="G27" s="98"/>
      <c r="H27" s="98"/>
    </row>
    <row r="28" spans="1:8" ht="19.5" customHeight="1">
      <c r="A28" s="106" t="s">
        <v>158</v>
      </c>
      <c r="B28" s="16" t="s">
        <v>25</v>
      </c>
      <c r="C28" s="98"/>
      <c r="D28" s="98"/>
      <c r="E28" s="98"/>
      <c r="F28" s="98"/>
      <c r="G28" s="98"/>
      <c r="H28" s="98"/>
    </row>
    <row r="29" spans="1:8" ht="19.5" customHeight="1">
      <c r="A29" s="106" t="s">
        <v>42</v>
      </c>
      <c r="B29" s="103" t="s">
        <v>159</v>
      </c>
      <c r="C29" s="98">
        <v>865000</v>
      </c>
      <c r="D29" s="98">
        <v>928000</v>
      </c>
      <c r="E29" s="98">
        <v>928000</v>
      </c>
      <c r="F29" s="98">
        <v>330000</v>
      </c>
      <c r="G29" s="98">
        <v>380000</v>
      </c>
      <c r="H29" s="98">
        <v>100000</v>
      </c>
    </row>
    <row r="30" spans="1:8" ht="19.5" customHeight="1">
      <c r="A30" s="106" t="s">
        <v>160</v>
      </c>
      <c r="B30" s="103" t="s">
        <v>161</v>
      </c>
      <c r="C30" s="98">
        <v>2666000</v>
      </c>
      <c r="D30" s="98">
        <v>1738000</v>
      </c>
      <c r="E30" s="98">
        <v>810000</v>
      </c>
      <c r="F30" s="98">
        <v>480000</v>
      </c>
      <c r="G30" s="98">
        <v>100000</v>
      </c>
      <c r="H30" s="98">
        <v>0</v>
      </c>
    </row>
    <row r="31" spans="1:8" ht="60" customHeight="1">
      <c r="A31" s="106" t="s">
        <v>13</v>
      </c>
      <c r="B31" s="104" t="s">
        <v>162</v>
      </c>
      <c r="C31" s="99"/>
      <c r="D31" s="98"/>
      <c r="E31" s="98"/>
      <c r="F31" s="98"/>
      <c r="G31" s="98"/>
      <c r="H31" s="98"/>
    </row>
    <row r="32" spans="1:8" ht="19.5" customHeight="1">
      <c r="A32" s="106" t="s">
        <v>163</v>
      </c>
      <c r="B32" s="103" t="s">
        <v>168</v>
      </c>
      <c r="C32" s="100">
        <v>23.31</v>
      </c>
      <c r="D32" s="101">
        <v>15.6</v>
      </c>
      <c r="E32" s="101">
        <v>9.74</v>
      </c>
      <c r="F32" s="101">
        <v>5.71</v>
      </c>
      <c r="G32" s="101">
        <v>1.18</v>
      </c>
      <c r="H32" s="101">
        <v>0</v>
      </c>
    </row>
    <row r="33" spans="1:8" ht="30" customHeight="1">
      <c r="A33" s="106" t="s">
        <v>164</v>
      </c>
      <c r="B33" s="105" t="s">
        <v>169</v>
      </c>
      <c r="C33" s="100">
        <v>9.82</v>
      </c>
      <c r="D33" s="101">
        <v>9.03</v>
      </c>
      <c r="E33" s="101">
        <v>11.73</v>
      </c>
      <c r="F33" s="101">
        <v>4.22</v>
      </c>
      <c r="G33" s="101">
        <v>4.68</v>
      </c>
      <c r="H33" s="101">
        <v>1.18</v>
      </c>
    </row>
    <row r="34" spans="1:8" ht="30" customHeight="1">
      <c r="A34" s="106" t="s">
        <v>165</v>
      </c>
      <c r="B34" s="105" t="s">
        <v>170</v>
      </c>
      <c r="C34" s="98"/>
      <c r="D34" s="98"/>
      <c r="E34" s="98"/>
      <c r="F34" s="98"/>
      <c r="G34" s="98"/>
      <c r="H34" s="98"/>
    </row>
    <row r="35" spans="1:8" ht="30" customHeight="1">
      <c r="A35" s="106" t="s">
        <v>166</v>
      </c>
      <c r="B35" s="105" t="s">
        <v>171</v>
      </c>
      <c r="C35" s="98"/>
      <c r="D35" s="98"/>
      <c r="E35" s="98"/>
      <c r="F35" s="98"/>
      <c r="G35" s="98"/>
      <c r="H35" s="98"/>
    </row>
  </sheetData>
  <mergeCells count="9">
    <mergeCell ref="F1:H1"/>
    <mergeCell ref="F2:H2"/>
    <mergeCell ref="F3:H3"/>
    <mergeCell ref="A5:H5"/>
    <mergeCell ref="E7:H7"/>
    <mergeCell ref="C7:C8"/>
    <mergeCell ref="B7:B8"/>
    <mergeCell ref="A7:A8"/>
    <mergeCell ref="D7:D8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F6" sqref="F6:J6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39.625" style="191" customWidth="1"/>
    <col min="4" max="4" width="11.875" style="0" customWidth="1"/>
    <col min="5" max="5" width="10.125" style="0" bestFit="1" customWidth="1"/>
    <col min="6" max="6" width="11.25390625" style="0" customWidth="1"/>
    <col min="7" max="7" width="10.75390625" style="0" customWidth="1"/>
    <col min="10" max="10" width="8.00390625" style="0" customWidth="1"/>
    <col min="11" max="11" width="10.125" style="0" customWidth="1"/>
  </cols>
  <sheetData>
    <row r="1" spans="4:11" ht="40.5" customHeight="1">
      <c r="D1" s="192"/>
      <c r="H1" s="275" t="s">
        <v>481</v>
      </c>
      <c r="I1" s="275"/>
      <c r="J1" s="275"/>
      <c r="K1" s="275"/>
    </row>
    <row r="2" spans="9:11" ht="12.75">
      <c r="I2" s="193"/>
      <c r="J2" s="193"/>
      <c r="K2" s="193"/>
    </row>
    <row r="3" spans="9:11" ht="12.75">
      <c r="I3" s="193"/>
      <c r="J3" s="193"/>
      <c r="K3" s="193"/>
    </row>
    <row r="4" spans="1:11" ht="36.75" customHeight="1" thickBot="1">
      <c r="A4" s="276" t="s">
        <v>367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0.5" customHeight="1" thickBot="1">
      <c r="A5" s="277" t="s">
        <v>2</v>
      </c>
      <c r="B5" s="277" t="s">
        <v>3</v>
      </c>
      <c r="C5" s="277" t="s">
        <v>18</v>
      </c>
      <c r="D5" s="273" t="s">
        <v>66</v>
      </c>
      <c r="E5" s="255" t="s">
        <v>6</v>
      </c>
      <c r="F5" s="256"/>
      <c r="G5" s="256"/>
      <c r="H5" s="256"/>
      <c r="I5" s="256"/>
      <c r="J5" s="257"/>
      <c r="K5" s="194"/>
    </row>
    <row r="6" spans="1:11" ht="26.25" customHeight="1" thickBot="1">
      <c r="A6" s="252"/>
      <c r="B6" s="252"/>
      <c r="C6" s="252"/>
      <c r="D6" s="254"/>
      <c r="E6" s="273" t="s">
        <v>41</v>
      </c>
      <c r="F6" s="258" t="s">
        <v>79</v>
      </c>
      <c r="G6" s="251"/>
      <c r="H6" s="251"/>
      <c r="I6" s="251"/>
      <c r="J6" s="278"/>
      <c r="K6" s="273" t="s">
        <v>44</v>
      </c>
    </row>
    <row r="7" spans="1:11" ht="12.75" customHeight="1">
      <c r="A7" s="252"/>
      <c r="B7" s="252"/>
      <c r="C7" s="252"/>
      <c r="D7" s="254"/>
      <c r="E7" s="254"/>
      <c r="F7" s="273" t="s">
        <v>368</v>
      </c>
      <c r="G7" s="273" t="s">
        <v>369</v>
      </c>
      <c r="H7" s="273" t="s">
        <v>80</v>
      </c>
      <c r="I7" s="273" t="s">
        <v>370</v>
      </c>
      <c r="J7" s="273" t="s">
        <v>371</v>
      </c>
      <c r="K7" s="254"/>
    </row>
    <row r="8" spans="1:11" ht="21.75" customHeight="1" thickBot="1">
      <c r="A8" s="253"/>
      <c r="B8" s="253"/>
      <c r="C8" s="253"/>
      <c r="D8" s="274"/>
      <c r="E8" s="274"/>
      <c r="F8" s="274"/>
      <c r="G8" s="274"/>
      <c r="H8" s="274"/>
      <c r="I8" s="274"/>
      <c r="J8" s="274"/>
      <c r="K8" s="274"/>
    </row>
    <row r="9" spans="1:11" s="247" customFormat="1" ht="9" customHeight="1" thickBot="1">
      <c r="A9" s="244">
        <v>1</v>
      </c>
      <c r="B9" s="244">
        <v>2</v>
      </c>
      <c r="C9" s="195">
        <v>3</v>
      </c>
      <c r="D9" s="244">
        <v>5</v>
      </c>
      <c r="E9" s="245">
        <v>6</v>
      </c>
      <c r="F9" s="244">
        <v>7</v>
      </c>
      <c r="G9" s="245">
        <v>8</v>
      </c>
      <c r="H9" s="244">
        <v>9</v>
      </c>
      <c r="I9" s="245">
        <v>10</v>
      </c>
      <c r="J9" s="244">
        <v>11</v>
      </c>
      <c r="K9" s="246">
        <v>12</v>
      </c>
    </row>
    <row r="10" spans="1:11" s="27" customFormat="1" ht="15">
      <c r="A10" s="202" t="s">
        <v>224</v>
      </c>
      <c r="B10" s="203"/>
      <c r="C10" s="204" t="s">
        <v>446</v>
      </c>
      <c r="D10" s="205">
        <f>SUM(D11,D12,D13)</f>
        <v>1079330</v>
      </c>
      <c r="E10" s="205">
        <f>SUM(E12,E13)</f>
        <v>9330</v>
      </c>
      <c r="F10" s="205"/>
      <c r="G10" s="205"/>
      <c r="H10" s="205"/>
      <c r="I10" s="205"/>
      <c r="J10" s="205"/>
      <c r="K10" s="205">
        <v>1070000</v>
      </c>
    </row>
    <row r="11" spans="1:11" ht="28.5" customHeight="1">
      <c r="A11" s="206"/>
      <c r="B11" s="207" t="s">
        <v>225</v>
      </c>
      <c r="C11" s="208" t="s">
        <v>447</v>
      </c>
      <c r="D11" s="209">
        <v>1070000</v>
      </c>
      <c r="E11" s="209"/>
      <c r="F11" s="209"/>
      <c r="G11" s="209"/>
      <c r="H11" s="209"/>
      <c r="I11" s="209"/>
      <c r="J11" s="209"/>
      <c r="K11" s="209">
        <v>1070000</v>
      </c>
    </row>
    <row r="12" spans="1:11" ht="14.25">
      <c r="A12" s="210"/>
      <c r="B12" s="207" t="s">
        <v>372</v>
      </c>
      <c r="C12" s="211" t="s">
        <v>452</v>
      </c>
      <c r="D12" s="209">
        <v>8130</v>
      </c>
      <c r="E12" s="209">
        <v>8130</v>
      </c>
      <c r="F12" s="209"/>
      <c r="G12" s="209"/>
      <c r="H12" s="209"/>
      <c r="I12" s="209"/>
      <c r="J12" s="209"/>
      <c r="K12" s="209"/>
    </row>
    <row r="13" spans="1:11" ht="14.25">
      <c r="A13" s="212"/>
      <c r="B13" s="213" t="s">
        <v>373</v>
      </c>
      <c r="C13" s="214" t="s">
        <v>231</v>
      </c>
      <c r="D13" s="209">
        <v>1200</v>
      </c>
      <c r="E13" s="209">
        <v>1200</v>
      </c>
      <c r="F13" s="209"/>
      <c r="G13" s="209"/>
      <c r="H13" s="209"/>
      <c r="I13" s="209"/>
      <c r="J13" s="209"/>
      <c r="K13" s="209"/>
    </row>
    <row r="14" spans="1:11" s="27" customFormat="1" ht="15">
      <c r="A14" s="215" t="s">
        <v>374</v>
      </c>
      <c r="B14" s="216"/>
      <c r="C14" s="217" t="s">
        <v>227</v>
      </c>
      <c r="D14" s="218">
        <f>SUM(D15)</f>
        <v>197100</v>
      </c>
      <c r="E14" s="218">
        <v>27100</v>
      </c>
      <c r="F14" s="218"/>
      <c r="G14" s="218"/>
      <c r="H14" s="218"/>
      <c r="I14" s="218"/>
      <c r="J14" s="218"/>
      <c r="K14" s="218">
        <v>170000</v>
      </c>
    </row>
    <row r="15" spans="1:11" ht="14.25">
      <c r="A15" s="206"/>
      <c r="B15" s="219" t="s">
        <v>228</v>
      </c>
      <c r="C15" s="211" t="s">
        <v>229</v>
      </c>
      <c r="D15" s="209">
        <v>197100</v>
      </c>
      <c r="E15" s="209">
        <v>27100</v>
      </c>
      <c r="F15" s="209"/>
      <c r="G15" s="209"/>
      <c r="H15" s="209"/>
      <c r="I15" s="209"/>
      <c r="J15" s="209"/>
      <c r="K15" s="209">
        <v>170000</v>
      </c>
    </row>
    <row r="16" spans="1:11" s="27" customFormat="1" ht="15">
      <c r="A16" s="215" t="s">
        <v>375</v>
      </c>
      <c r="B16" s="216"/>
      <c r="C16" s="217" t="s">
        <v>230</v>
      </c>
      <c r="D16" s="218">
        <f>SUM(D17,D18)</f>
        <v>53600</v>
      </c>
      <c r="E16" s="218">
        <v>3600</v>
      </c>
      <c r="F16" s="218"/>
      <c r="G16" s="218"/>
      <c r="H16" s="218"/>
      <c r="I16" s="218"/>
      <c r="J16" s="218"/>
      <c r="K16" s="218">
        <v>50000</v>
      </c>
    </row>
    <row r="17" spans="1:11" ht="14.25">
      <c r="A17" s="220"/>
      <c r="B17" s="207" t="s">
        <v>376</v>
      </c>
      <c r="C17" s="211" t="s">
        <v>377</v>
      </c>
      <c r="D17" s="209">
        <v>3600</v>
      </c>
      <c r="E17" s="209">
        <v>3600</v>
      </c>
      <c r="F17" s="209"/>
      <c r="G17" s="209"/>
      <c r="H17" s="209"/>
      <c r="I17" s="209"/>
      <c r="J17" s="209"/>
      <c r="K17" s="209"/>
    </row>
    <row r="18" spans="1:11" ht="14.25">
      <c r="A18" s="221"/>
      <c r="B18" s="207" t="s">
        <v>378</v>
      </c>
      <c r="C18" s="211" t="s">
        <v>231</v>
      </c>
      <c r="D18" s="209">
        <v>50000</v>
      </c>
      <c r="E18" s="209"/>
      <c r="F18" s="209"/>
      <c r="G18" s="209"/>
      <c r="H18" s="209"/>
      <c r="I18" s="209"/>
      <c r="J18" s="209"/>
      <c r="K18" s="209">
        <v>50000</v>
      </c>
    </row>
    <row r="19" spans="1:11" s="27" customFormat="1" ht="15">
      <c r="A19" s="215" t="s">
        <v>379</v>
      </c>
      <c r="B19" s="216"/>
      <c r="C19" s="217" t="s">
        <v>234</v>
      </c>
      <c r="D19" s="218">
        <f>SUM(D20,D21)</f>
        <v>287394</v>
      </c>
      <c r="E19" s="218">
        <f>SUM(E20,E21)</f>
        <v>198394</v>
      </c>
      <c r="F19" s="218">
        <v>8200</v>
      </c>
      <c r="G19" s="218"/>
      <c r="H19" s="218"/>
      <c r="I19" s="218"/>
      <c r="J19" s="218"/>
      <c r="K19" s="218">
        <v>89000</v>
      </c>
    </row>
    <row r="20" spans="1:11" ht="30" customHeight="1">
      <c r="A20" s="206"/>
      <c r="B20" s="213" t="s">
        <v>235</v>
      </c>
      <c r="C20" s="208" t="s">
        <v>236</v>
      </c>
      <c r="D20" s="209">
        <v>224394</v>
      </c>
      <c r="E20" s="209">
        <v>155394</v>
      </c>
      <c r="F20" s="209">
        <v>8200</v>
      </c>
      <c r="G20" s="209"/>
      <c r="H20" s="209"/>
      <c r="I20" s="209"/>
      <c r="J20" s="209"/>
      <c r="K20" s="209">
        <v>69000</v>
      </c>
    </row>
    <row r="21" spans="1:11" ht="16.5" customHeight="1">
      <c r="A21" s="222"/>
      <c r="B21" s="213" t="s">
        <v>380</v>
      </c>
      <c r="C21" s="208" t="s">
        <v>239</v>
      </c>
      <c r="D21" s="209">
        <v>63000</v>
      </c>
      <c r="E21" s="209">
        <v>43000</v>
      </c>
      <c r="F21" s="209"/>
      <c r="G21" s="209"/>
      <c r="H21" s="209"/>
      <c r="I21" s="209"/>
      <c r="J21" s="209"/>
      <c r="K21" s="209">
        <v>20000</v>
      </c>
    </row>
    <row r="22" spans="1:11" s="27" customFormat="1" ht="15">
      <c r="A22" s="215" t="s">
        <v>250</v>
      </c>
      <c r="B22" s="216"/>
      <c r="C22" s="217" t="s">
        <v>251</v>
      </c>
      <c r="D22" s="218">
        <f>SUM(D23,D24,D25)</f>
        <v>225294</v>
      </c>
      <c r="E22" s="218">
        <f>SUM(E23,E24,E25)</f>
        <v>225294</v>
      </c>
      <c r="F22" s="218"/>
      <c r="G22" s="218"/>
      <c r="H22" s="218"/>
      <c r="I22" s="218"/>
      <c r="J22" s="218"/>
      <c r="K22" s="218"/>
    </row>
    <row r="23" spans="1:11" ht="14.25">
      <c r="A23" s="206"/>
      <c r="B23" s="207" t="s">
        <v>381</v>
      </c>
      <c r="C23" s="211" t="s">
        <v>382</v>
      </c>
      <c r="D23" s="209">
        <v>50000</v>
      </c>
      <c r="E23" s="209">
        <v>50000</v>
      </c>
      <c r="F23" s="209"/>
      <c r="G23" s="209"/>
      <c r="H23" s="209"/>
      <c r="I23" s="209"/>
      <c r="J23" s="209"/>
      <c r="K23" s="209"/>
    </row>
    <row r="24" spans="1:11" ht="14.25">
      <c r="A24" s="222"/>
      <c r="B24" s="207" t="s">
        <v>383</v>
      </c>
      <c r="C24" s="211" t="s">
        <v>384</v>
      </c>
      <c r="D24" s="209">
        <v>167300</v>
      </c>
      <c r="E24" s="209">
        <v>167300</v>
      </c>
      <c r="F24" s="209"/>
      <c r="G24" s="209"/>
      <c r="H24" s="209"/>
      <c r="I24" s="209"/>
      <c r="J24" s="209"/>
      <c r="K24" s="209"/>
    </row>
    <row r="25" spans="1:11" ht="14.25">
      <c r="A25" s="222"/>
      <c r="B25" s="213" t="s">
        <v>252</v>
      </c>
      <c r="C25" s="211" t="s">
        <v>253</v>
      </c>
      <c r="D25" s="209">
        <v>7994</v>
      </c>
      <c r="E25" s="209">
        <v>7994</v>
      </c>
      <c r="F25" s="209"/>
      <c r="G25" s="209"/>
      <c r="H25" s="209"/>
      <c r="I25" s="209"/>
      <c r="J25" s="209"/>
      <c r="K25" s="209"/>
    </row>
    <row r="26" spans="1:11" s="27" customFormat="1" ht="15">
      <c r="A26" s="215" t="s">
        <v>254</v>
      </c>
      <c r="B26" s="216"/>
      <c r="C26" s="217" t="s">
        <v>255</v>
      </c>
      <c r="D26" s="218">
        <f>SUM(D27,D28,D29,D30,D31)</f>
        <v>1310470</v>
      </c>
      <c r="E26" s="218">
        <f>SUM(E27,E28,E29,E30,E31)</f>
        <v>1146470</v>
      </c>
      <c r="F26" s="218">
        <f>SUM(F27,F29)</f>
        <v>698130</v>
      </c>
      <c r="G26" s="218">
        <f>SUM(G27,G29)</f>
        <v>139590</v>
      </c>
      <c r="H26" s="218"/>
      <c r="I26" s="218"/>
      <c r="J26" s="218"/>
      <c r="K26" s="218">
        <v>164000</v>
      </c>
    </row>
    <row r="27" spans="1:11" ht="14.25">
      <c r="A27" s="206"/>
      <c r="B27" s="207" t="s">
        <v>256</v>
      </c>
      <c r="C27" s="211" t="s">
        <v>257</v>
      </c>
      <c r="D27" s="209">
        <v>64730</v>
      </c>
      <c r="E27" s="209">
        <v>64730</v>
      </c>
      <c r="F27" s="209">
        <v>44150</v>
      </c>
      <c r="G27" s="209">
        <v>8630</v>
      </c>
      <c r="H27" s="209"/>
      <c r="I27" s="209"/>
      <c r="J27" s="209"/>
      <c r="K27" s="209"/>
    </row>
    <row r="28" spans="1:11" ht="14.25">
      <c r="A28" s="222"/>
      <c r="B28" s="207" t="s">
        <v>385</v>
      </c>
      <c r="C28" s="208" t="s">
        <v>386</v>
      </c>
      <c r="D28" s="209">
        <v>47652</v>
      </c>
      <c r="E28" s="209">
        <v>47652</v>
      </c>
      <c r="F28" s="209"/>
      <c r="G28" s="209"/>
      <c r="H28" s="209"/>
      <c r="I28" s="209"/>
      <c r="J28" s="209"/>
      <c r="K28" s="209"/>
    </row>
    <row r="29" spans="1:11" ht="14.25">
      <c r="A29" s="222"/>
      <c r="B29" s="207" t="s">
        <v>260</v>
      </c>
      <c r="C29" s="208" t="s">
        <v>456</v>
      </c>
      <c r="D29" s="209">
        <v>1180103</v>
      </c>
      <c r="E29" s="209">
        <v>1016103</v>
      </c>
      <c r="F29" s="209">
        <v>653980</v>
      </c>
      <c r="G29" s="209">
        <v>130960</v>
      </c>
      <c r="H29" s="209"/>
      <c r="I29" s="209"/>
      <c r="J29" s="209"/>
      <c r="K29" s="209">
        <v>164000</v>
      </c>
    </row>
    <row r="30" spans="1:11" ht="28.5">
      <c r="A30" s="222"/>
      <c r="B30" s="207" t="s">
        <v>387</v>
      </c>
      <c r="C30" s="208" t="s">
        <v>455</v>
      </c>
      <c r="D30" s="209">
        <v>15285</v>
      </c>
      <c r="E30" s="209">
        <v>15285</v>
      </c>
      <c r="F30" s="209"/>
      <c r="G30" s="209"/>
      <c r="H30" s="209"/>
      <c r="I30" s="209"/>
      <c r="J30" s="209"/>
      <c r="K30" s="209"/>
    </row>
    <row r="31" spans="1:11" ht="14.25">
      <c r="A31" s="223"/>
      <c r="B31" s="213" t="s">
        <v>388</v>
      </c>
      <c r="C31" s="211" t="s">
        <v>231</v>
      </c>
      <c r="D31" s="209">
        <v>2700</v>
      </c>
      <c r="E31" s="209">
        <v>2700</v>
      </c>
      <c r="F31" s="209"/>
      <c r="G31" s="209"/>
      <c r="H31" s="209"/>
      <c r="I31" s="209"/>
      <c r="J31" s="209"/>
      <c r="K31" s="209"/>
    </row>
    <row r="32" spans="1:11" s="27" customFormat="1" ht="48" customHeight="1">
      <c r="A32" s="215" t="s">
        <v>266</v>
      </c>
      <c r="B32" s="216"/>
      <c r="C32" s="224" t="s">
        <v>267</v>
      </c>
      <c r="D32" s="218">
        <v>603</v>
      </c>
      <c r="E32" s="218">
        <v>603</v>
      </c>
      <c r="F32" s="218"/>
      <c r="G32" s="218"/>
      <c r="H32" s="218"/>
      <c r="I32" s="218"/>
      <c r="J32" s="218"/>
      <c r="K32" s="218"/>
    </row>
    <row r="33" spans="1:11" ht="27.75" customHeight="1">
      <c r="A33" s="220"/>
      <c r="B33" s="213" t="s">
        <v>268</v>
      </c>
      <c r="C33" s="208" t="s">
        <v>269</v>
      </c>
      <c r="D33" s="209">
        <v>603</v>
      </c>
      <c r="E33" s="209">
        <v>603</v>
      </c>
      <c r="F33" s="209"/>
      <c r="G33" s="209"/>
      <c r="H33" s="209"/>
      <c r="I33" s="209"/>
      <c r="J33" s="209"/>
      <c r="K33" s="209"/>
    </row>
    <row r="34" spans="1:11" s="27" customFormat="1" ht="30">
      <c r="A34" s="215" t="s">
        <v>270</v>
      </c>
      <c r="B34" s="216"/>
      <c r="C34" s="224" t="s">
        <v>271</v>
      </c>
      <c r="D34" s="218">
        <f>SUM(D35,D36)</f>
        <v>80300</v>
      </c>
      <c r="E34" s="218">
        <f>SUM(E35,E36)</f>
        <v>80300</v>
      </c>
      <c r="F34" s="218"/>
      <c r="G34" s="218"/>
      <c r="H34" s="218"/>
      <c r="I34" s="218"/>
      <c r="J34" s="218"/>
      <c r="K34" s="218"/>
    </row>
    <row r="35" spans="1:11" ht="14.25">
      <c r="A35" s="206"/>
      <c r="B35" s="213" t="s">
        <v>389</v>
      </c>
      <c r="C35" s="211" t="s">
        <v>390</v>
      </c>
      <c r="D35" s="209">
        <v>75500</v>
      </c>
      <c r="E35" s="209">
        <v>75500</v>
      </c>
      <c r="F35" s="209"/>
      <c r="G35" s="209"/>
      <c r="H35" s="209"/>
      <c r="I35" s="209"/>
      <c r="J35" s="209"/>
      <c r="K35" s="209"/>
    </row>
    <row r="36" spans="1:11" ht="14.25">
      <c r="A36" s="212"/>
      <c r="B36" s="213" t="s">
        <v>272</v>
      </c>
      <c r="C36" s="211" t="s">
        <v>273</v>
      </c>
      <c r="D36" s="209">
        <v>4800</v>
      </c>
      <c r="E36" s="209">
        <v>4800</v>
      </c>
      <c r="F36" s="209"/>
      <c r="G36" s="209"/>
      <c r="H36" s="209"/>
      <c r="I36" s="209"/>
      <c r="J36" s="209"/>
      <c r="K36" s="209"/>
    </row>
    <row r="37" spans="1:11" s="27" customFormat="1" ht="61.5" customHeight="1">
      <c r="A37" s="225" t="s">
        <v>274</v>
      </c>
      <c r="B37" s="226"/>
      <c r="C37" s="224" t="s">
        <v>391</v>
      </c>
      <c r="D37" s="218">
        <v>10900</v>
      </c>
      <c r="E37" s="218">
        <v>10900</v>
      </c>
      <c r="F37" s="218">
        <v>10900</v>
      </c>
      <c r="G37" s="218"/>
      <c r="H37" s="218"/>
      <c r="I37" s="218"/>
      <c r="J37" s="218"/>
      <c r="K37" s="218"/>
    </row>
    <row r="38" spans="1:11" ht="42.75">
      <c r="A38" s="212"/>
      <c r="B38" s="213" t="s">
        <v>392</v>
      </c>
      <c r="C38" s="208" t="s">
        <v>393</v>
      </c>
      <c r="D38" s="209">
        <v>10900</v>
      </c>
      <c r="E38" s="209">
        <v>10900</v>
      </c>
      <c r="F38" s="209">
        <v>10900</v>
      </c>
      <c r="G38" s="209"/>
      <c r="H38" s="209"/>
      <c r="I38" s="209"/>
      <c r="J38" s="209"/>
      <c r="K38" s="209"/>
    </row>
    <row r="39" spans="1:11" s="27" customFormat="1" ht="15">
      <c r="A39" s="215" t="s">
        <v>394</v>
      </c>
      <c r="B39" s="227"/>
      <c r="C39" s="217" t="s">
        <v>395</v>
      </c>
      <c r="D39" s="218">
        <v>78340</v>
      </c>
      <c r="E39" s="218">
        <v>78340</v>
      </c>
      <c r="F39" s="218"/>
      <c r="G39" s="218"/>
      <c r="H39" s="218"/>
      <c r="I39" s="218">
        <v>78340</v>
      </c>
      <c r="J39" s="218"/>
      <c r="K39" s="218"/>
    </row>
    <row r="40" spans="1:11" ht="30.75" customHeight="1">
      <c r="A40" s="206"/>
      <c r="B40" s="207" t="s">
        <v>396</v>
      </c>
      <c r="C40" s="208" t="s">
        <v>397</v>
      </c>
      <c r="D40" s="209">
        <v>78340</v>
      </c>
      <c r="E40" s="209">
        <v>78340</v>
      </c>
      <c r="F40" s="209"/>
      <c r="G40" s="209"/>
      <c r="H40" s="209"/>
      <c r="I40" s="209">
        <v>78340</v>
      </c>
      <c r="J40" s="209"/>
      <c r="K40" s="209"/>
    </row>
    <row r="41" spans="1:11" s="27" customFormat="1" ht="15">
      <c r="A41" s="215" t="s">
        <v>317</v>
      </c>
      <c r="B41" s="216"/>
      <c r="C41" s="217" t="s">
        <v>318</v>
      </c>
      <c r="D41" s="218">
        <v>300000</v>
      </c>
      <c r="E41" s="218">
        <v>100000</v>
      </c>
      <c r="F41" s="218"/>
      <c r="G41" s="218"/>
      <c r="H41" s="218"/>
      <c r="I41" s="218"/>
      <c r="J41" s="218"/>
      <c r="K41" s="218">
        <v>200000</v>
      </c>
    </row>
    <row r="42" spans="1:11" ht="14.25">
      <c r="A42" s="206"/>
      <c r="B42" s="213" t="s">
        <v>398</v>
      </c>
      <c r="C42" s="211" t="s">
        <v>399</v>
      </c>
      <c r="D42" s="209">
        <v>300000</v>
      </c>
      <c r="E42" s="209">
        <v>100000</v>
      </c>
      <c r="F42" s="209"/>
      <c r="G42" s="209"/>
      <c r="H42" s="209"/>
      <c r="I42" s="209"/>
      <c r="J42" s="209"/>
      <c r="K42" s="209">
        <v>200000</v>
      </c>
    </row>
    <row r="43" spans="1:11" s="27" customFormat="1" ht="15">
      <c r="A43" s="215" t="s">
        <v>328</v>
      </c>
      <c r="B43" s="216"/>
      <c r="C43" s="217" t="s">
        <v>329</v>
      </c>
      <c r="D43" s="218">
        <f>SUM(D44,D45,D46,D47,D48)</f>
        <v>2754475</v>
      </c>
      <c r="E43" s="218">
        <f>SUM(E44,E45,E46,E47,E48)</f>
        <v>2754475</v>
      </c>
      <c r="F43" s="218">
        <f>SUM(F44,F45,F46,F47)</f>
        <v>1772010</v>
      </c>
      <c r="G43" s="218">
        <f>SUM(G44,G45,G46,G47)</f>
        <v>364150</v>
      </c>
      <c r="H43" s="218"/>
      <c r="I43" s="218"/>
      <c r="J43" s="218"/>
      <c r="K43" s="218"/>
    </row>
    <row r="44" spans="1:11" ht="14.25">
      <c r="A44" s="206"/>
      <c r="B44" s="207" t="s">
        <v>330</v>
      </c>
      <c r="C44" s="211" t="s">
        <v>331</v>
      </c>
      <c r="D44" s="209">
        <v>1465409</v>
      </c>
      <c r="E44" s="209">
        <v>1465409</v>
      </c>
      <c r="F44" s="209">
        <v>954090</v>
      </c>
      <c r="G44" s="209">
        <v>193380</v>
      </c>
      <c r="H44" s="209"/>
      <c r="I44" s="209"/>
      <c r="J44" s="209"/>
      <c r="K44" s="209"/>
    </row>
    <row r="45" spans="1:11" ht="14.25">
      <c r="A45" s="210"/>
      <c r="B45" s="207" t="s">
        <v>334</v>
      </c>
      <c r="C45" s="208" t="s">
        <v>400</v>
      </c>
      <c r="D45" s="209">
        <v>407155</v>
      </c>
      <c r="E45" s="209">
        <v>407155</v>
      </c>
      <c r="F45" s="228">
        <v>297480</v>
      </c>
      <c r="G45" s="228">
        <v>60600</v>
      </c>
      <c r="H45" s="209"/>
      <c r="I45" s="209"/>
      <c r="J45" s="209"/>
      <c r="K45" s="209"/>
    </row>
    <row r="46" spans="1:11" ht="14.25">
      <c r="A46" s="210"/>
      <c r="B46" s="207" t="s">
        <v>401</v>
      </c>
      <c r="C46" s="211" t="s">
        <v>402</v>
      </c>
      <c r="D46" s="209">
        <v>717600</v>
      </c>
      <c r="E46" s="209">
        <v>717600</v>
      </c>
      <c r="F46" s="209">
        <v>488030</v>
      </c>
      <c r="G46" s="209">
        <v>105650</v>
      </c>
      <c r="H46" s="209"/>
      <c r="I46" s="209"/>
      <c r="J46" s="209"/>
      <c r="K46" s="209"/>
    </row>
    <row r="47" spans="1:11" ht="14.25">
      <c r="A47" s="210"/>
      <c r="B47" s="213" t="s">
        <v>403</v>
      </c>
      <c r="C47" s="211" t="s">
        <v>404</v>
      </c>
      <c r="D47" s="209">
        <v>151000</v>
      </c>
      <c r="E47" s="209">
        <v>151000</v>
      </c>
      <c r="F47" s="209">
        <v>32410</v>
      </c>
      <c r="G47" s="209">
        <v>4520</v>
      </c>
      <c r="H47" s="209"/>
      <c r="I47" s="209"/>
      <c r="J47" s="209"/>
      <c r="K47" s="209"/>
    </row>
    <row r="48" spans="1:11" ht="28.5">
      <c r="A48" s="210"/>
      <c r="B48" s="213" t="s">
        <v>405</v>
      </c>
      <c r="C48" s="208" t="s">
        <v>406</v>
      </c>
      <c r="D48" s="209">
        <v>13311</v>
      </c>
      <c r="E48" s="209">
        <v>13311</v>
      </c>
      <c r="F48" s="209"/>
      <c r="G48" s="209"/>
      <c r="H48" s="209"/>
      <c r="I48" s="209"/>
      <c r="J48" s="209"/>
      <c r="K48" s="209"/>
    </row>
    <row r="49" spans="1:11" s="27" customFormat="1" ht="15">
      <c r="A49" s="215" t="s">
        <v>336</v>
      </c>
      <c r="B49" s="216"/>
      <c r="C49" s="217" t="s">
        <v>337</v>
      </c>
      <c r="D49" s="218">
        <v>133000</v>
      </c>
      <c r="E49" s="218">
        <v>133000</v>
      </c>
      <c r="F49" s="218">
        <v>3000</v>
      </c>
      <c r="G49" s="218"/>
      <c r="H49" s="218">
        <v>30000</v>
      </c>
      <c r="I49" s="218"/>
      <c r="J49" s="218"/>
      <c r="K49" s="218"/>
    </row>
    <row r="50" spans="1:11" ht="14.25">
      <c r="A50" s="229"/>
      <c r="B50" s="230" t="s">
        <v>338</v>
      </c>
      <c r="C50" s="211" t="s">
        <v>339</v>
      </c>
      <c r="D50" s="209">
        <v>133000</v>
      </c>
      <c r="E50" s="209">
        <v>133000</v>
      </c>
      <c r="F50" s="209">
        <v>3000</v>
      </c>
      <c r="G50" s="209"/>
      <c r="H50" s="209">
        <v>30000</v>
      </c>
      <c r="I50" s="209"/>
      <c r="J50" s="209"/>
      <c r="K50" s="209"/>
    </row>
    <row r="51" spans="1:11" s="27" customFormat="1" ht="15">
      <c r="A51" s="231" t="s">
        <v>342</v>
      </c>
      <c r="B51" s="216"/>
      <c r="C51" s="217" t="s">
        <v>407</v>
      </c>
      <c r="D51" s="218">
        <f>SUM(D52,D53,D54,D55,D56,D57,D59,D58)</f>
        <v>2513054</v>
      </c>
      <c r="E51" s="218">
        <f>SUM(E52,E53,E54,E55,E56,E57,E58,E59)</f>
        <v>2513054</v>
      </c>
      <c r="F51" s="218">
        <f>SUM(F53,F57,F58,F59)</f>
        <v>207064</v>
      </c>
      <c r="G51" s="218">
        <f>SUM(G53,G57,G58)</f>
        <v>41127</v>
      </c>
      <c r="H51" s="218"/>
      <c r="I51" s="218"/>
      <c r="J51" s="218"/>
      <c r="K51" s="218"/>
    </row>
    <row r="52" spans="1:11" ht="14.25">
      <c r="A52" s="212"/>
      <c r="B52" s="213" t="s">
        <v>408</v>
      </c>
      <c r="C52" s="211" t="s">
        <v>409</v>
      </c>
      <c r="D52" s="209">
        <v>18000</v>
      </c>
      <c r="E52" s="209">
        <v>18000</v>
      </c>
      <c r="F52" s="209"/>
      <c r="G52" s="209"/>
      <c r="H52" s="209"/>
      <c r="I52" s="209"/>
      <c r="J52" s="209"/>
      <c r="K52" s="209"/>
    </row>
    <row r="53" spans="1:11" ht="44.25" customHeight="1">
      <c r="A53" s="212"/>
      <c r="B53" s="232" t="s">
        <v>344</v>
      </c>
      <c r="C53" s="208" t="s">
        <v>410</v>
      </c>
      <c r="D53" s="209">
        <v>1653000</v>
      </c>
      <c r="E53" s="209">
        <v>1653000</v>
      </c>
      <c r="F53" s="209">
        <v>23137</v>
      </c>
      <c r="G53" s="209">
        <v>4747</v>
      </c>
      <c r="H53" s="209"/>
      <c r="I53" s="209"/>
      <c r="J53" s="209"/>
      <c r="K53" s="209"/>
    </row>
    <row r="54" spans="1:11" ht="59.25" customHeight="1">
      <c r="A54" s="212"/>
      <c r="B54" s="213" t="s">
        <v>348</v>
      </c>
      <c r="C54" s="208" t="s">
        <v>411</v>
      </c>
      <c r="D54" s="209">
        <v>12000</v>
      </c>
      <c r="E54" s="209">
        <v>12000</v>
      </c>
      <c r="F54" s="209"/>
      <c r="G54" s="209"/>
      <c r="H54" s="209"/>
      <c r="I54" s="209"/>
      <c r="J54" s="209"/>
      <c r="K54" s="209"/>
    </row>
    <row r="55" spans="1:11" ht="30" customHeight="1">
      <c r="A55" s="210"/>
      <c r="B55" s="207" t="s">
        <v>350</v>
      </c>
      <c r="C55" s="208" t="s">
        <v>412</v>
      </c>
      <c r="D55" s="209">
        <v>294340</v>
      </c>
      <c r="E55" s="209">
        <v>294340</v>
      </c>
      <c r="F55" s="209"/>
      <c r="G55" s="209"/>
      <c r="H55" s="209"/>
      <c r="I55" s="209"/>
      <c r="J55" s="209"/>
      <c r="K55" s="209"/>
    </row>
    <row r="56" spans="1:11" ht="14.25">
      <c r="A56" s="210"/>
      <c r="B56" s="207" t="s">
        <v>413</v>
      </c>
      <c r="C56" s="211" t="s">
        <v>414</v>
      </c>
      <c r="D56" s="209">
        <v>207000</v>
      </c>
      <c r="E56" s="209">
        <v>207000</v>
      </c>
      <c r="F56" s="209"/>
      <c r="G56" s="209"/>
      <c r="H56" s="209"/>
      <c r="I56" s="209"/>
      <c r="J56" s="209"/>
      <c r="K56" s="209"/>
    </row>
    <row r="57" spans="1:11" ht="14.25">
      <c r="A57" s="210"/>
      <c r="B57" s="207" t="s">
        <v>352</v>
      </c>
      <c r="C57" s="211" t="s">
        <v>353</v>
      </c>
      <c r="D57" s="209">
        <v>203874</v>
      </c>
      <c r="E57" s="209">
        <v>203874</v>
      </c>
      <c r="F57" s="209">
        <v>142235</v>
      </c>
      <c r="G57" s="209">
        <v>29000</v>
      </c>
      <c r="H57" s="209"/>
      <c r="I57" s="209"/>
      <c r="J57" s="209"/>
      <c r="K57" s="209"/>
    </row>
    <row r="58" spans="1:11" ht="28.5">
      <c r="A58" s="210"/>
      <c r="B58" s="207" t="s">
        <v>355</v>
      </c>
      <c r="C58" s="208" t="s">
        <v>356</v>
      </c>
      <c r="D58" s="209">
        <v>44080</v>
      </c>
      <c r="E58" s="209">
        <v>44080</v>
      </c>
      <c r="F58" s="209">
        <v>35932</v>
      </c>
      <c r="G58" s="209">
        <v>7380</v>
      </c>
      <c r="H58" s="209"/>
      <c r="I58" s="209"/>
      <c r="J58" s="209"/>
      <c r="K58" s="209"/>
    </row>
    <row r="59" spans="1:11" ht="14.25">
      <c r="A59" s="210"/>
      <c r="B59" s="207" t="s">
        <v>357</v>
      </c>
      <c r="C59" s="211" t="s">
        <v>231</v>
      </c>
      <c r="D59" s="209">
        <v>80760</v>
      </c>
      <c r="E59" s="209">
        <v>80760</v>
      </c>
      <c r="F59" s="209">
        <v>5760</v>
      </c>
      <c r="G59" s="209"/>
      <c r="H59" s="209"/>
      <c r="I59" s="209"/>
      <c r="J59" s="209"/>
      <c r="K59" s="209"/>
    </row>
    <row r="60" spans="1:11" s="27" customFormat="1" ht="30">
      <c r="A60" s="215" t="s">
        <v>415</v>
      </c>
      <c r="B60" s="216"/>
      <c r="C60" s="224" t="s">
        <v>416</v>
      </c>
      <c r="D60" s="218">
        <v>3000</v>
      </c>
      <c r="E60" s="218">
        <v>3000</v>
      </c>
      <c r="F60" s="218"/>
      <c r="G60" s="218"/>
      <c r="H60" s="218">
        <v>3000</v>
      </c>
      <c r="I60" s="218"/>
      <c r="J60" s="218"/>
      <c r="K60" s="218"/>
    </row>
    <row r="61" spans="1:11" ht="14.25">
      <c r="A61" s="212"/>
      <c r="B61" s="213" t="s">
        <v>417</v>
      </c>
      <c r="C61" s="208" t="s">
        <v>231</v>
      </c>
      <c r="D61" s="209">
        <v>3000</v>
      </c>
      <c r="E61" s="209">
        <v>3000</v>
      </c>
      <c r="F61" s="209"/>
      <c r="G61" s="209"/>
      <c r="H61" s="209">
        <v>3000</v>
      </c>
      <c r="I61" s="209"/>
      <c r="J61" s="209"/>
      <c r="K61" s="209"/>
    </row>
    <row r="62" spans="1:11" s="27" customFormat="1" ht="15">
      <c r="A62" s="215" t="s">
        <v>358</v>
      </c>
      <c r="B62" s="216"/>
      <c r="C62" s="217" t="s">
        <v>359</v>
      </c>
      <c r="D62" s="218">
        <v>216980</v>
      </c>
      <c r="E62" s="218">
        <v>216980</v>
      </c>
      <c r="F62" s="218"/>
      <c r="G62" s="218"/>
      <c r="H62" s="218"/>
      <c r="I62" s="218"/>
      <c r="J62" s="218"/>
      <c r="K62" s="218"/>
    </row>
    <row r="63" spans="1:11" ht="14.25">
      <c r="A63" s="220"/>
      <c r="B63" s="207" t="s">
        <v>418</v>
      </c>
      <c r="C63" s="211" t="s">
        <v>419</v>
      </c>
      <c r="D63" s="209">
        <v>216980</v>
      </c>
      <c r="E63" s="209">
        <v>216980</v>
      </c>
      <c r="F63" s="209">
        <v>119260</v>
      </c>
      <c r="G63" s="209">
        <v>25430</v>
      </c>
      <c r="H63" s="209"/>
      <c r="I63" s="209"/>
      <c r="J63" s="209"/>
      <c r="K63" s="209"/>
    </row>
    <row r="64" spans="1:11" s="27" customFormat="1" ht="30">
      <c r="A64" s="215" t="s">
        <v>420</v>
      </c>
      <c r="B64" s="216"/>
      <c r="C64" s="224" t="s">
        <v>421</v>
      </c>
      <c r="D64" s="218">
        <f>SUM(D65,D66,D67,D68,D69,D70)</f>
        <v>672102</v>
      </c>
      <c r="E64" s="218">
        <f>SUM(E65,E66,E67,E68,E69,E70)</f>
        <v>523102</v>
      </c>
      <c r="F64" s="233">
        <v>212696</v>
      </c>
      <c r="G64" s="233">
        <v>40772</v>
      </c>
      <c r="H64" s="218">
        <f>SUM(H70)</f>
        <v>2000</v>
      </c>
      <c r="I64" s="218"/>
      <c r="J64" s="218"/>
      <c r="K64" s="218">
        <f>SUM(K70,K69)</f>
        <v>149000</v>
      </c>
    </row>
    <row r="65" spans="1:11" ht="18.75" customHeight="1">
      <c r="A65" s="234"/>
      <c r="B65" s="207" t="s">
        <v>422</v>
      </c>
      <c r="C65" s="208" t="s">
        <v>423</v>
      </c>
      <c r="D65" s="209">
        <v>5000</v>
      </c>
      <c r="E65" s="209">
        <v>5000</v>
      </c>
      <c r="F65" s="209"/>
      <c r="G65" s="209"/>
      <c r="H65" s="209"/>
      <c r="I65" s="209"/>
      <c r="J65" s="209"/>
      <c r="K65" s="209"/>
    </row>
    <row r="66" spans="1:11" ht="14.25">
      <c r="A66" s="222"/>
      <c r="B66" s="207" t="s">
        <v>424</v>
      </c>
      <c r="C66" s="208" t="s">
        <v>425</v>
      </c>
      <c r="D66" s="209">
        <v>22000</v>
      </c>
      <c r="E66" s="209">
        <v>22000</v>
      </c>
      <c r="F66" s="209"/>
      <c r="G66" s="209"/>
      <c r="H66" s="209"/>
      <c r="I66" s="209"/>
      <c r="J66" s="209"/>
      <c r="K66" s="209"/>
    </row>
    <row r="67" spans="1:11" ht="14.25">
      <c r="A67" s="222"/>
      <c r="B67" s="207" t="s">
        <v>426</v>
      </c>
      <c r="C67" s="211" t="s">
        <v>427</v>
      </c>
      <c r="D67" s="209">
        <v>27000</v>
      </c>
      <c r="E67" s="209">
        <v>27000</v>
      </c>
      <c r="F67" s="209"/>
      <c r="G67" s="209"/>
      <c r="H67" s="209"/>
      <c r="I67" s="209"/>
      <c r="J67" s="209"/>
      <c r="K67" s="209"/>
    </row>
    <row r="68" spans="1:11" ht="14.25">
      <c r="A68" s="222"/>
      <c r="B68" s="207" t="s">
        <v>428</v>
      </c>
      <c r="C68" s="211" t="s">
        <v>429</v>
      </c>
      <c r="D68" s="209">
        <v>19000</v>
      </c>
      <c r="E68" s="209">
        <v>19000</v>
      </c>
      <c r="F68" s="209"/>
      <c r="G68" s="209"/>
      <c r="H68" s="209"/>
      <c r="I68" s="209"/>
      <c r="J68" s="209"/>
      <c r="K68" s="209"/>
    </row>
    <row r="69" spans="1:11" ht="14.25">
      <c r="A69" s="222"/>
      <c r="B69" s="207" t="s">
        <v>430</v>
      </c>
      <c r="C69" s="211" t="s">
        <v>431</v>
      </c>
      <c r="D69" s="209">
        <v>135000</v>
      </c>
      <c r="E69" s="209">
        <v>80000</v>
      </c>
      <c r="F69" s="209"/>
      <c r="G69" s="209"/>
      <c r="H69" s="209"/>
      <c r="I69" s="209"/>
      <c r="J69" s="209"/>
      <c r="K69" s="209">
        <v>55000</v>
      </c>
    </row>
    <row r="70" spans="1:11" ht="14.25">
      <c r="A70" s="222"/>
      <c r="B70" s="207" t="s">
        <v>432</v>
      </c>
      <c r="C70" s="211" t="s">
        <v>231</v>
      </c>
      <c r="D70" s="209">
        <v>464102</v>
      </c>
      <c r="E70" s="209">
        <v>370102</v>
      </c>
      <c r="F70" s="209">
        <v>212696</v>
      </c>
      <c r="G70" s="209">
        <v>40772</v>
      </c>
      <c r="H70" s="209">
        <v>2000</v>
      </c>
      <c r="I70" s="209"/>
      <c r="J70" s="209"/>
      <c r="K70" s="209">
        <v>94000</v>
      </c>
    </row>
    <row r="71" spans="1:11" s="27" customFormat="1" ht="30">
      <c r="A71" s="215" t="s">
        <v>433</v>
      </c>
      <c r="B71" s="216"/>
      <c r="C71" s="224" t="s">
        <v>434</v>
      </c>
      <c r="D71" s="218">
        <f>SUM(D72,D73,D74)</f>
        <v>264455</v>
      </c>
      <c r="E71" s="218">
        <f>SUM(E72,,E74,E73)</f>
        <v>264455</v>
      </c>
      <c r="F71" s="218">
        <v>6000</v>
      </c>
      <c r="G71" s="218"/>
      <c r="H71" s="218">
        <f>SUM(H72,H73,H74)</f>
        <v>220355</v>
      </c>
      <c r="I71" s="218"/>
      <c r="J71" s="218"/>
      <c r="K71" s="218"/>
    </row>
    <row r="72" spans="1:11" ht="14.25">
      <c r="A72" s="206"/>
      <c r="B72" s="207" t="s">
        <v>435</v>
      </c>
      <c r="C72" s="211" t="s">
        <v>436</v>
      </c>
      <c r="D72" s="209">
        <v>128200</v>
      </c>
      <c r="E72" s="209">
        <v>128200</v>
      </c>
      <c r="F72" s="209"/>
      <c r="G72" s="209"/>
      <c r="H72" s="209">
        <v>128200</v>
      </c>
      <c r="I72" s="209"/>
      <c r="J72" s="209"/>
      <c r="K72" s="209"/>
    </row>
    <row r="73" spans="1:11" ht="14.25">
      <c r="A73" s="210"/>
      <c r="B73" s="207" t="s">
        <v>437</v>
      </c>
      <c r="C73" s="211" t="s">
        <v>438</v>
      </c>
      <c r="D73" s="209">
        <v>89655</v>
      </c>
      <c r="E73" s="209">
        <v>89655</v>
      </c>
      <c r="F73" s="209"/>
      <c r="G73" s="209"/>
      <c r="H73" s="209">
        <v>89655</v>
      </c>
      <c r="I73" s="209"/>
      <c r="J73" s="209"/>
      <c r="K73" s="209"/>
    </row>
    <row r="74" spans="1:11" ht="14.25">
      <c r="A74" s="210"/>
      <c r="B74" s="207" t="s">
        <v>439</v>
      </c>
      <c r="C74" s="211" t="s">
        <v>231</v>
      </c>
      <c r="D74" s="209">
        <v>46600</v>
      </c>
      <c r="E74" s="209">
        <v>46600</v>
      </c>
      <c r="F74" s="209">
        <v>6000</v>
      </c>
      <c r="G74" s="209"/>
      <c r="H74" s="209">
        <v>2500</v>
      </c>
      <c r="I74" s="209"/>
      <c r="J74" s="209"/>
      <c r="K74" s="209"/>
    </row>
    <row r="75" spans="1:11" s="27" customFormat="1" ht="15">
      <c r="A75" s="215" t="s">
        <v>440</v>
      </c>
      <c r="B75" s="216"/>
      <c r="C75" s="217" t="s">
        <v>441</v>
      </c>
      <c r="D75" s="218">
        <f>SUM(D76,D77)</f>
        <v>35150</v>
      </c>
      <c r="E75" s="218">
        <f>SUM(E76,E77)</f>
        <v>35150</v>
      </c>
      <c r="F75" s="233">
        <v>6000</v>
      </c>
      <c r="G75" s="218"/>
      <c r="H75" s="218">
        <v>15000</v>
      </c>
      <c r="I75" s="218"/>
      <c r="J75" s="218"/>
      <c r="K75" s="218"/>
    </row>
    <row r="76" spans="1:11" ht="15">
      <c r="A76" s="235"/>
      <c r="B76" s="207" t="s">
        <v>442</v>
      </c>
      <c r="C76" s="211" t="s">
        <v>443</v>
      </c>
      <c r="D76" s="209">
        <v>20150</v>
      </c>
      <c r="E76" s="209">
        <v>20150</v>
      </c>
      <c r="F76" s="209">
        <v>6000</v>
      </c>
      <c r="G76" s="209"/>
      <c r="H76" s="209"/>
      <c r="I76" s="209"/>
      <c r="J76" s="209"/>
      <c r="K76" s="209"/>
    </row>
    <row r="77" spans="1:11" ht="15" thickBot="1">
      <c r="A77" s="236"/>
      <c r="B77" s="213" t="s">
        <v>444</v>
      </c>
      <c r="C77" s="211" t="s">
        <v>231</v>
      </c>
      <c r="D77" s="237">
        <v>15000</v>
      </c>
      <c r="E77" s="237">
        <v>15000</v>
      </c>
      <c r="F77" s="237"/>
      <c r="G77" s="237"/>
      <c r="H77" s="237">
        <v>15000</v>
      </c>
      <c r="I77" s="237"/>
      <c r="J77" s="237"/>
      <c r="K77" s="237"/>
    </row>
    <row r="78" spans="1:11" ht="15.75" thickBot="1">
      <c r="A78" s="238"/>
      <c r="B78" s="238"/>
      <c r="C78" s="239" t="s">
        <v>445</v>
      </c>
      <c r="D78" s="240">
        <f>SUM(D75,D71,D64,D62,D60,D51,D49,D43,D41,D39,D37,D34,D32,D26,D22,D19,D16,D14,D10)</f>
        <v>10215547</v>
      </c>
      <c r="E78" s="241">
        <f>SUM(E75,E71,E64,E62,E60,E51,E49,E43,E41,E39,E37,E34,E32,E26,E22,E19,E16,E14,E10)</f>
        <v>8323547</v>
      </c>
      <c r="F78" s="242">
        <f>SUM(F75,F71,F64,F51,F49,F43,F37,F26,F19,F16)</f>
        <v>2924000</v>
      </c>
      <c r="G78" s="241">
        <f>SUM(G64,G51,G43,G26)</f>
        <v>585639</v>
      </c>
      <c r="H78" s="242">
        <f>SUM(H75,H71,H64,H60,H49)</f>
        <v>270355</v>
      </c>
      <c r="I78" s="241">
        <v>78340</v>
      </c>
      <c r="J78" s="243"/>
      <c r="K78" s="241">
        <f>SUM(K71,K64,K41,K26,K19,K16,K14,K10)</f>
        <v>1892000</v>
      </c>
    </row>
    <row r="79" spans="1:3" ht="12.75">
      <c r="A79" s="197"/>
      <c r="B79" s="197"/>
      <c r="C79" s="198"/>
    </row>
  </sheetData>
  <mergeCells count="15">
    <mergeCell ref="H1:K1"/>
    <mergeCell ref="A4:K4"/>
    <mergeCell ref="A5:A8"/>
    <mergeCell ref="B5:B8"/>
    <mergeCell ref="C5:C8"/>
    <mergeCell ref="D5:D8"/>
    <mergeCell ref="E5:J5"/>
    <mergeCell ref="E6:E8"/>
    <mergeCell ref="F6:J6"/>
    <mergeCell ref="K6:K8"/>
    <mergeCell ref="J7:J8"/>
    <mergeCell ref="F7:F8"/>
    <mergeCell ref="G7:G8"/>
    <mergeCell ref="H7:H8"/>
    <mergeCell ref="I7:I8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G31" sqref="G31"/>
    </sheetView>
  </sheetViews>
  <sheetFormatPr defaultColWidth="9.00390625" defaultRowHeight="12.75"/>
  <cols>
    <col min="1" max="1" width="3.875" style="2" customWidth="1"/>
    <col min="2" max="2" width="5.375" style="2" customWidth="1"/>
    <col min="3" max="3" width="7.00390625" style="2" customWidth="1"/>
    <col min="4" max="4" width="17.625" style="2" customWidth="1"/>
    <col min="5" max="5" width="12.125" style="2" customWidth="1"/>
    <col min="6" max="6" width="12.375" style="2" customWidth="1"/>
    <col min="7" max="8" width="10.125" style="2" customWidth="1"/>
    <col min="9" max="9" width="11.625" style="2" customWidth="1"/>
    <col min="10" max="10" width="11.75390625" style="2" customWidth="1"/>
    <col min="11" max="11" width="8.625" style="2" customWidth="1"/>
    <col min="12" max="12" width="11.00390625" style="2" customWidth="1"/>
    <col min="13" max="13" width="15.25390625" style="2" customWidth="1"/>
    <col min="14" max="16384" width="9.125" style="2" customWidth="1"/>
  </cols>
  <sheetData>
    <row r="1" spans="10:12" ht="12.75">
      <c r="J1" s="280" t="s">
        <v>453</v>
      </c>
      <c r="K1" s="280"/>
      <c r="L1" s="280"/>
    </row>
    <row r="2" spans="10:12" ht="12.75">
      <c r="J2" s="280" t="s">
        <v>454</v>
      </c>
      <c r="K2" s="280"/>
      <c r="L2" s="280"/>
    </row>
    <row r="3" spans="10:12" ht="12.75">
      <c r="J3" s="280" t="s">
        <v>482</v>
      </c>
      <c r="K3" s="280"/>
      <c r="L3" s="280"/>
    </row>
    <row r="5" spans="1:13" ht="18">
      <c r="A5" s="287" t="s">
        <v>451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46</v>
      </c>
    </row>
    <row r="7" spans="1:13" s="25" customFormat="1" ht="19.5" customHeight="1">
      <c r="A7" s="283" t="s">
        <v>70</v>
      </c>
      <c r="B7" s="283" t="s">
        <v>2</v>
      </c>
      <c r="C7" s="283" t="s">
        <v>45</v>
      </c>
      <c r="D7" s="281" t="s">
        <v>89</v>
      </c>
      <c r="E7" s="281" t="s">
        <v>92</v>
      </c>
      <c r="F7" s="281" t="s">
        <v>78</v>
      </c>
      <c r="G7" s="281"/>
      <c r="H7" s="281"/>
      <c r="I7" s="281"/>
      <c r="J7" s="281"/>
      <c r="K7" s="281"/>
      <c r="L7" s="281"/>
      <c r="M7" s="281" t="s">
        <v>94</v>
      </c>
    </row>
    <row r="8" spans="1:13" s="25" customFormat="1" ht="19.5" customHeight="1">
      <c r="A8" s="283"/>
      <c r="B8" s="283"/>
      <c r="C8" s="283"/>
      <c r="D8" s="281"/>
      <c r="E8" s="281"/>
      <c r="F8" s="281" t="s">
        <v>75</v>
      </c>
      <c r="G8" s="281" t="s">
        <v>19</v>
      </c>
      <c r="H8" s="281"/>
      <c r="I8" s="281"/>
      <c r="J8" s="281"/>
      <c r="K8" s="281" t="s">
        <v>65</v>
      </c>
      <c r="L8" s="281" t="s">
        <v>68</v>
      </c>
      <c r="M8" s="281"/>
    </row>
    <row r="9" spans="1:13" s="25" customFormat="1" ht="29.25" customHeight="1">
      <c r="A9" s="283"/>
      <c r="B9" s="283"/>
      <c r="C9" s="283"/>
      <c r="D9" s="281"/>
      <c r="E9" s="281"/>
      <c r="F9" s="281"/>
      <c r="G9" s="284" t="s">
        <v>93</v>
      </c>
      <c r="H9" s="281" t="s">
        <v>87</v>
      </c>
      <c r="I9" s="281" t="s">
        <v>76</v>
      </c>
      <c r="J9" s="281" t="s">
        <v>88</v>
      </c>
      <c r="K9" s="281"/>
      <c r="L9" s="281"/>
      <c r="M9" s="281"/>
    </row>
    <row r="10" spans="1:13" s="25" customFormat="1" ht="19.5" customHeight="1">
      <c r="A10" s="283"/>
      <c r="B10" s="283"/>
      <c r="C10" s="283"/>
      <c r="D10" s="281"/>
      <c r="E10" s="281"/>
      <c r="F10" s="281"/>
      <c r="G10" s="285"/>
      <c r="H10" s="281"/>
      <c r="I10" s="281"/>
      <c r="J10" s="281"/>
      <c r="K10" s="281"/>
      <c r="L10" s="281"/>
      <c r="M10" s="281"/>
    </row>
    <row r="11" spans="1:13" s="25" customFormat="1" ht="27" customHeight="1">
      <c r="A11" s="283"/>
      <c r="B11" s="283"/>
      <c r="C11" s="283"/>
      <c r="D11" s="281"/>
      <c r="E11" s="281"/>
      <c r="F11" s="281"/>
      <c r="G11" s="286"/>
      <c r="H11" s="281"/>
      <c r="I11" s="281"/>
      <c r="J11" s="281"/>
      <c r="K11" s="281"/>
      <c r="L11" s="281"/>
      <c r="M11" s="281"/>
    </row>
    <row r="12" spans="1:13" ht="7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</row>
    <row r="13" spans="1:13" ht="54" customHeight="1">
      <c r="A13" s="199" t="s">
        <v>13</v>
      </c>
      <c r="B13" s="248" t="s">
        <v>224</v>
      </c>
      <c r="C13" s="248" t="s">
        <v>225</v>
      </c>
      <c r="D13" s="104" t="s">
        <v>218</v>
      </c>
      <c r="E13" s="196">
        <v>850000</v>
      </c>
      <c r="F13" s="196">
        <v>710000</v>
      </c>
      <c r="G13" s="196">
        <v>697400</v>
      </c>
      <c r="H13" s="16"/>
      <c r="I13" s="200" t="s">
        <v>208</v>
      </c>
      <c r="J13" s="16"/>
      <c r="K13" s="16"/>
      <c r="L13" s="16"/>
      <c r="M13" s="52" t="s">
        <v>172</v>
      </c>
    </row>
    <row r="14" spans="1:13" ht="32.25" customHeight="1">
      <c r="A14" s="199" t="s">
        <v>14</v>
      </c>
      <c r="B14" s="16">
        <v>630</v>
      </c>
      <c r="C14" s="16">
        <v>63095</v>
      </c>
      <c r="D14" s="104" t="s">
        <v>201</v>
      </c>
      <c r="E14" s="196">
        <v>26800000</v>
      </c>
      <c r="F14" s="196">
        <v>50000</v>
      </c>
      <c r="G14" s="196">
        <v>50000</v>
      </c>
      <c r="H14" s="16"/>
      <c r="I14" s="201"/>
      <c r="J14" s="16"/>
      <c r="K14" s="196">
        <v>900000</v>
      </c>
      <c r="L14" s="196">
        <v>25850000</v>
      </c>
      <c r="M14" s="52" t="s">
        <v>172</v>
      </c>
    </row>
    <row r="15" spans="1:13" ht="38.25">
      <c r="A15" s="199" t="s">
        <v>15</v>
      </c>
      <c r="B15" s="16">
        <v>900</v>
      </c>
      <c r="C15" s="16">
        <v>90015</v>
      </c>
      <c r="D15" s="104" t="s">
        <v>202</v>
      </c>
      <c r="E15" s="196">
        <v>224958</v>
      </c>
      <c r="F15" s="196">
        <v>36000</v>
      </c>
      <c r="G15" s="196">
        <v>36000</v>
      </c>
      <c r="H15" s="16"/>
      <c r="I15" s="201"/>
      <c r="J15" s="16"/>
      <c r="K15" s="196">
        <v>47360</v>
      </c>
      <c r="L15" s="196">
        <v>47360</v>
      </c>
      <c r="M15" s="52" t="s">
        <v>172</v>
      </c>
    </row>
    <row r="16" spans="1:13" s="122" customFormat="1" ht="22.5" customHeight="1">
      <c r="A16" s="282" t="s">
        <v>90</v>
      </c>
      <c r="B16" s="282"/>
      <c r="C16" s="282"/>
      <c r="D16" s="282"/>
      <c r="E16" s="119">
        <f>SUM(E13:E15)</f>
        <v>27874958</v>
      </c>
      <c r="F16" s="119">
        <f>SUM(F13:F15)</f>
        <v>796000</v>
      </c>
      <c r="G16" s="119">
        <f>SUM(G13:G15)</f>
        <v>783400</v>
      </c>
      <c r="H16" s="120"/>
      <c r="I16" s="119">
        <v>12600</v>
      </c>
      <c r="J16" s="120"/>
      <c r="K16" s="119">
        <f>SUM(K13:K15)</f>
        <v>947360</v>
      </c>
      <c r="L16" s="119">
        <f>SUM(L14:L15)</f>
        <v>25897360</v>
      </c>
      <c r="M16" s="121" t="s">
        <v>53</v>
      </c>
    </row>
    <row r="18" spans="1:7" ht="12.75">
      <c r="A18" s="280" t="s">
        <v>207</v>
      </c>
      <c r="B18" s="280"/>
      <c r="C18" s="280"/>
      <c r="D18" s="280"/>
      <c r="E18" s="280"/>
      <c r="F18" s="280"/>
      <c r="G18" s="280"/>
    </row>
    <row r="20" spans="1:7" ht="12.75">
      <c r="A20" s="280" t="s">
        <v>209</v>
      </c>
      <c r="B20" s="280"/>
      <c r="C20" s="280"/>
      <c r="D20" s="280"/>
      <c r="E20" s="280"/>
      <c r="F20" s="280"/>
      <c r="G20" s="280"/>
    </row>
    <row r="22" spans="1:4" ht="12.75">
      <c r="A22" s="279" t="s">
        <v>210</v>
      </c>
      <c r="B22" s="279"/>
      <c r="C22" s="279"/>
      <c r="D22" s="279"/>
    </row>
  </sheetData>
  <mergeCells count="23">
    <mergeCell ref="J1:L1"/>
    <mergeCell ref="J2:L2"/>
    <mergeCell ref="J3:L3"/>
    <mergeCell ref="A5:M5"/>
    <mergeCell ref="M7:M11"/>
    <mergeCell ref="F8:F11"/>
    <mergeCell ref="A7:A11"/>
    <mergeCell ref="B7:B11"/>
    <mergeCell ref="C7:C11"/>
    <mergeCell ref="G9:G11"/>
    <mergeCell ref="H9:H11"/>
    <mergeCell ref="I9:I11"/>
    <mergeCell ref="J9:J11"/>
    <mergeCell ref="A22:D22"/>
    <mergeCell ref="A20:G20"/>
    <mergeCell ref="D7:D11"/>
    <mergeCell ref="F7:L7"/>
    <mergeCell ref="E7:E11"/>
    <mergeCell ref="L8:L11"/>
    <mergeCell ref="K8:K11"/>
    <mergeCell ref="A18:G18"/>
    <mergeCell ref="A16:D16"/>
    <mergeCell ref="G8:J8"/>
  </mergeCells>
  <printOptions horizontalCentered="1"/>
  <pageMargins left="0.5118110236220472" right="0.3937007874015748" top="0.78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C3" sqref="C3"/>
    </sheetView>
  </sheetViews>
  <sheetFormatPr defaultColWidth="9.00390625" defaultRowHeight="12.75"/>
  <cols>
    <col min="1" max="1" width="5.875" style="2" customWidth="1"/>
    <col min="2" max="2" width="7.75390625" style="2" customWidth="1"/>
    <col min="3" max="3" width="39.375" style="2" customWidth="1"/>
    <col min="4" max="4" width="12.00390625" style="2" customWidth="1"/>
    <col min="5" max="5" width="12.75390625" style="2" customWidth="1"/>
    <col min="6" max="6" width="12.125" style="2" customWidth="1"/>
    <col min="7" max="7" width="9.25390625" style="2" customWidth="1"/>
    <col min="8" max="8" width="12.25390625" style="2" customWidth="1"/>
    <col min="9" max="9" width="12.375" style="2" customWidth="1"/>
    <col min="10" max="10" width="17.875" style="2" customWidth="1"/>
    <col min="11" max="16384" width="9.125" style="2" customWidth="1"/>
  </cols>
  <sheetData>
    <row r="1" spans="8:10" ht="12.75">
      <c r="H1" s="280" t="s">
        <v>457</v>
      </c>
      <c r="I1" s="280"/>
      <c r="J1" s="280"/>
    </row>
    <row r="2" spans="8:10" ht="12.75">
      <c r="H2" s="280" t="s">
        <v>454</v>
      </c>
      <c r="I2" s="280"/>
      <c r="J2" s="280"/>
    </row>
    <row r="3" spans="8:10" ht="12.75">
      <c r="H3" s="280" t="s">
        <v>483</v>
      </c>
      <c r="I3" s="280"/>
      <c r="J3" s="280"/>
    </row>
    <row r="5" spans="1:10" ht="18">
      <c r="A5" s="287" t="s">
        <v>206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0.5" customHeight="1">
      <c r="A6" s="12"/>
      <c r="B6" s="12"/>
      <c r="C6" s="12"/>
      <c r="D6" s="12"/>
      <c r="E6" s="12"/>
      <c r="F6" s="12"/>
      <c r="G6" s="12"/>
      <c r="H6" s="12"/>
      <c r="I6" s="12"/>
      <c r="J6" s="9" t="s">
        <v>46</v>
      </c>
    </row>
    <row r="7" spans="1:10" s="25" customFormat="1" ht="19.5" customHeight="1">
      <c r="A7" s="283" t="s">
        <v>2</v>
      </c>
      <c r="B7" s="283" t="s">
        <v>45</v>
      </c>
      <c r="C7" s="281" t="s">
        <v>95</v>
      </c>
      <c r="D7" s="281" t="s">
        <v>92</v>
      </c>
      <c r="E7" s="281" t="s">
        <v>78</v>
      </c>
      <c r="F7" s="281"/>
      <c r="G7" s="281"/>
      <c r="H7" s="281"/>
      <c r="I7" s="281"/>
      <c r="J7" s="281" t="s">
        <v>94</v>
      </c>
    </row>
    <row r="8" spans="1:10" s="25" customFormat="1" ht="19.5" customHeight="1">
      <c r="A8" s="283"/>
      <c r="B8" s="283"/>
      <c r="C8" s="281"/>
      <c r="D8" s="281"/>
      <c r="E8" s="281" t="s">
        <v>75</v>
      </c>
      <c r="F8" s="281" t="s">
        <v>19</v>
      </c>
      <c r="G8" s="281"/>
      <c r="H8" s="281"/>
      <c r="I8" s="281"/>
      <c r="J8" s="281"/>
    </row>
    <row r="9" spans="1:10" s="25" customFormat="1" ht="29.25" customHeight="1">
      <c r="A9" s="283"/>
      <c r="B9" s="283"/>
      <c r="C9" s="281"/>
      <c r="D9" s="281"/>
      <c r="E9" s="281"/>
      <c r="F9" s="281" t="s">
        <v>93</v>
      </c>
      <c r="G9" s="281" t="s">
        <v>87</v>
      </c>
      <c r="H9" s="281" t="s">
        <v>96</v>
      </c>
      <c r="I9" s="281" t="s">
        <v>88</v>
      </c>
      <c r="J9" s="281"/>
    </row>
    <row r="10" spans="1:10" s="25" customFormat="1" ht="19.5" customHeight="1">
      <c r="A10" s="283"/>
      <c r="B10" s="283"/>
      <c r="C10" s="281"/>
      <c r="D10" s="281"/>
      <c r="E10" s="281"/>
      <c r="F10" s="281"/>
      <c r="G10" s="281"/>
      <c r="H10" s="281"/>
      <c r="I10" s="281"/>
      <c r="J10" s="281"/>
    </row>
    <row r="11" spans="1:10" s="25" customFormat="1" ht="19.5" customHeight="1">
      <c r="A11" s="283"/>
      <c r="B11" s="283"/>
      <c r="C11" s="281"/>
      <c r="D11" s="281"/>
      <c r="E11" s="281"/>
      <c r="F11" s="281"/>
      <c r="G11" s="281"/>
      <c r="H11" s="281"/>
      <c r="I11" s="281"/>
      <c r="J11" s="281"/>
    </row>
    <row r="12" spans="1:10" ht="7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</row>
    <row r="13" spans="1:10" ht="36" customHeight="1">
      <c r="A13" s="249" t="s">
        <v>224</v>
      </c>
      <c r="B13" s="249" t="s">
        <v>225</v>
      </c>
      <c r="C13" s="80" t="s">
        <v>173</v>
      </c>
      <c r="D13" s="81">
        <v>280000</v>
      </c>
      <c r="E13" s="81">
        <v>280000</v>
      </c>
      <c r="F13" s="81">
        <v>280000</v>
      </c>
      <c r="G13" s="81"/>
      <c r="H13" s="82"/>
      <c r="I13" s="81"/>
      <c r="J13" s="83" t="s">
        <v>172</v>
      </c>
    </row>
    <row r="14" spans="1:10" ht="27" customHeight="1">
      <c r="A14" s="250" t="s">
        <v>224</v>
      </c>
      <c r="B14" s="250" t="s">
        <v>225</v>
      </c>
      <c r="C14" s="86" t="s">
        <v>174</v>
      </c>
      <c r="D14" s="87">
        <v>80000</v>
      </c>
      <c r="E14" s="87">
        <v>80000</v>
      </c>
      <c r="F14" s="87">
        <v>80000</v>
      </c>
      <c r="G14" s="87"/>
      <c r="H14" s="88"/>
      <c r="I14" s="87"/>
      <c r="J14" s="86" t="s">
        <v>172</v>
      </c>
    </row>
    <row r="15" spans="1:10" ht="33.75" customHeight="1">
      <c r="A15" s="85">
        <v>600</v>
      </c>
      <c r="B15" s="85">
        <v>60016</v>
      </c>
      <c r="C15" s="86" t="s">
        <v>175</v>
      </c>
      <c r="D15" s="87">
        <v>170000</v>
      </c>
      <c r="E15" s="87">
        <v>170000</v>
      </c>
      <c r="F15" s="87">
        <v>170000</v>
      </c>
      <c r="G15" s="87"/>
      <c r="H15" s="88"/>
      <c r="I15" s="87"/>
      <c r="J15" s="83" t="s">
        <v>172</v>
      </c>
    </row>
    <row r="16" spans="1:10" ht="33.75" customHeight="1">
      <c r="A16" s="85">
        <v>700</v>
      </c>
      <c r="B16" s="85">
        <v>70004</v>
      </c>
      <c r="C16" s="86" t="s">
        <v>205</v>
      </c>
      <c r="D16" s="87">
        <v>69000</v>
      </c>
      <c r="E16" s="87">
        <v>69000</v>
      </c>
      <c r="F16" s="87">
        <v>69000</v>
      </c>
      <c r="G16" s="87"/>
      <c r="H16" s="88"/>
      <c r="I16" s="87"/>
      <c r="J16" s="83" t="s">
        <v>172</v>
      </c>
    </row>
    <row r="17" spans="1:10" ht="33.75" customHeight="1">
      <c r="A17" s="85">
        <v>700</v>
      </c>
      <c r="B17" s="85">
        <v>70005</v>
      </c>
      <c r="C17" s="86" t="s">
        <v>219</v>
      </c>
      <c r="D17" s="87">
        <v>20000</v>
      </c>
      <c r="E17" s="87">
        <v>20000</v>
      </c>
      <c r="F17" s="87">
        <v>20000</v>
      </c>
      <c r="G17" s="87"/>
      <c r="H17" s="88"/>
      <c r="I17" s="87"/>
      <c r="J17" s="83" t="s">
        <v>172</v>
      </c>
    </row>
    <row r="18" spans="1:10" ht="33" customHeight="1">
      <c r="A18" s="85">
        <v>750</v>
      </c>
      <c r="B18" s="85">
        <v>75023</v>
      </c>
      <c r="C18" s="86" t="s">
        <v>176</v>
      </c>
      <c r="D18" s="87">
        <v>150000</v>
      </c>
      <c r="E18" s="87">
        <v>150000</v>
      </c>
      <c r="F18" s="87">
        <v>150000</v>
      </c>
      <c r="G18" s="87"/>
      <c r="H18" s="88"/>
      <c r="I18" s="87"/>
      <c r="J18" s="86" t="s">
        <v>172</v>
      </c>
    </row>
    <row r="19" spans="1:10" ht="60.75" customHeight="1">
      <c r="A19" s="85">
        <v>750</v>
      </c>
      <c r="B19" s="85">
        <v>75023</v>
      </c>
      <c r="C19" s="86" t="s">
        <v>204</v>
      </c>
      <c r="D19" s="87">
        <v>14000</v>
      </c>
      <c r="E19" s="87">
        <v>14000</v>
      </c>
      <c r="F19" s="87">
        <v>14000</v>
      </c>
      <c r="G19" s="87"/>
      <c r="H19" s="88"/>
      <c r="I19" s="87"/>
      <c r="J19" s="86" t="s">
        <v>172</v>
      </c>
    </row>
    <row r="20" spans="1:10" ht="31.5" customHeight="1">
      <c r="A20" s="85">
        <v>758</v>
      </c>
      <c r="B20" s="85">
        <v>75818</v>
      </c>
      <c r="C20" s="86" t="s">
        <v>203</v>
      </c>
      <c r="D20" s="87">
        <v>200000</v>
      </c>
      <c r="E20" s="87">
        <v>200000</v>
      </c>
      <c r="F20" s="87">
        <v>200000</v>
      </c>
      <c r="G20" s="87"/>
      <c r="H20" s="88"/>
      <c r="I20" s="87"/>
      <c r="J20" s="86" t="s">
        <v>172</v>
      </c>
    </row>
    <row r="21" spans="1:10" ht="37.5" customHeight="1">
      <c r="A21" s="85">
        <v>900</v>
      </c>
      <c r="B21" s="85">
        <v>90015</v>
      </c>
      <c r="C21" s="86" t="s">
        <v>216</v>
      </c>
      <c r="D21" s="87">
        <v>19000</v>
      </c>
      <c r="E21" s="87">
        <v>19000</v>
      </c>
      <c r="F21" s="87">
        <v>19000</v>
      </c>
      <c r="G21" s="87"/>
      <c r="H21" s="88"/>
      <c r="I21" s="87"/>
      <c r="J21" s="86" t="s">
        <v>172</v>
      </c>
    </row>
    <row r="22" spans="1:10" ht="31.5" customHeight="1">
      <c r="A22" s="85">
        <v>900</v>
      </c>
      <c r="B22" s="85">
        <v>90095</v>
      </c>
      <c r="C22" s="86" t="s">
        <v>177</v>
      </c>
      <c r="D22" s="87">
        <v>18000</v>
      </c>
      <c r="E22" s="87">
        <v>18000</v>
      </c>
      <c r="F22" s="87">
        <v>18000</v>
      </c>
      <c r="G22" s="87"/>
      <c r="H22" s="88"/>
      <c r="I22" s="87"/>
      <c r="J22" s="86" t="s">
        <v>172</v>
      </c>
    </row>
    <row r="23" spans="1:10" s="8" customFormat="1" ht="35.25" customHeight="1">
      <c r="A23" s="85">
        <v>900</v>
      </c>
      <c r="B23" s="85">
        <v>90095</v>
      </c>
      <c r="C23" s="88" t="s">
        <v>178</v>
      </c>
      <c r="D23" s="87">
        <v>26000</v>
      </c>
      <c r="E23" s="87">
        <v>26000</v>
      </c>
      <c r="F23" s="87">
        <v>26000</v>
      </c>
      <c r="G23" s="85"/>
      <c r="H23" s="85"/>
      <c r="I23" s="85"/>
      <c r="J23" s="86" t="s">
        <v>172</v>
      </c>
    </row>
    <row r="24" spans="1:10" s="8" customFormat="1" ht="45">
      <c r="A24" s="85">
        <v>921</v>
      </c>
      <c r="B24" s="85">
        <v>92195</v>
      </c>
      <c r="C24" s="85" t="s">
        <v>217</v>
      </c>
      <c r="D24" s="87">
        <v>50000</v>
      </c>
      <c r="E24" s="87">
        <v>50000</v>
      </c>
      <c r="F24" s="87">
        <v>50000</v>
      </c>
      <c r="G24" s="85"/>
      <c r="H24" s="85"/>
      <c r="I24" s="85"/>
      <c r="J24" s="86" t="s">
        <v>172</v>
      </c>
    </row>
    <row r="25" spans="1:10" ht="22.5" customHeight="1">
      <c r="A25" s="288"/>
      <c r="B25" s="288"/>
      <c r="C25" s="288"/>
      <c r="D25" s="89">
        <f>SUM(D13:D24)</f>
        <v>1096000</v>
      </c>
      <c r="E25" s="89">
        <f>SUM(E13:E24)</f>
        <v>1096000</v>
      </c>
      <c r="F25" s="89">
        <f>SUM(F13:F24)</f>
        <v>1096000</v>
      </c>
      <c r="G25" s="87"/>
      <c r="H25" s="87"/>
      <c r="I25" s="87"/>
      <c r="J25" s="90" t="s">
        <v>53</v>
      </c>
    </row>
  </sheetData>
  <mergeCells count="17">
    <mergeCell ref="H2:J2"/>
    <mergeCell ref="H1:J1"/>
    <mergeCell ref="H3:J3"/>
    <mergeCell ref="A25:C25"/>
    <mergeCell ref="A5:J5"/>
    <mergeCell ref="A7:A11"/>
    <mergeCell ref="B7:B11"/>
    <mergeCell ref="C7:C11"/>
    <mergeCell ref="E7:I7"/>
    <mergeCell ref="J7:J11"/>
    <mergeCell ref="E8:E11"/>
    <mergeCell ref="D7:D11"/>
    <mergeCell ref="F8:I8"/>
    <mergeCell ref="F9:F11"/>
    <mergeCell ref="G9:G11"/>
    <mergeCell ref="H9:H11"/>
    <mergeCell ref="I9:I11"/>
  </mergeCells>
  <printOptions horizontalCentered="1" verticalCentered="1"/>
  <pageMargins left="0.5118110236220472" right="0.3937007874015748" top="0.4724409448818898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6" sqref="A6:D6"/>
    </sheetView>
  </sheetViews>
  <sheetFormatPr defaultColWidth="9.00390625" defaultRowHeight="12.75"/>
  <cols>
    <col min="1" max="1" width="4.75390625" style="2" bestFit="1" customWidth="1"/>
    <col min="2" max="2" width="58.125" style="2" customWidth="1"/>
    <col min="3" max="3" width="16.75390625" style="2" customWidth="1"/>
    <col min="4" max="4" width="15.875" style="2" customWidth="1"/>
    <col min="5" max="16384" width="9.125" style="2" customWidth="1"/>
  </cols>
  <sheetData>
    <row r="1" ht="12.75">
      <c r="C1" s="2" t="s">
        <v>458</v>
      </c>
    </row>
    <row r="2" ht="12.75">
      <c r="C2" s="2" t="s">
        <v>454</v>
      </c>
    </row>
    <row r="3" ht="12.75">
      <c r="C3" s="2" t="s">
        <v>483</v>
      </c>
    </row>
    <row r="5" spans="1:4" ht="15" customHeight="1">
      <c r="A5" s="289" t="s">
        <v>97</v>
      </c>
      <c r="B5" s="289"/>
      <c r="C5" s="289"/>
      <c r="D5" s="289"/>
    </row>
    <row r="6" spans="1:4" ht="15" customHeight="1">
      <c r="A6" s="289" t="s">
        <v>110</v>
      </c>
      <c r="B6" s="289"/>
      <c r="C6" s="289"/>
      <c r="D6" s="289"/>
    </row>
    <row r="8" ht="13.5" thickBot="1">
      <c r="D8" s="10" t="s">
        <v>46</v>
      </c>
    </row>
    <row r="9" spans="1:4" ht="15">
      <c r="A9" s="30" t="s">
        <v>98</v>
      </c>
      <c r="B9" s="30" t="s">
        <v>5</v>
      </c>
      <c r="C9" s="30" t="s">
        <v>99</v>
      </c>
      <c r="D9" s="292" t="s">
        <v>459</v>
      </c>
    </row>
    <row r="10" spans="1:4" ht="15">
      <c r="A10" s="31"/>
      <c r="B10" s="31"/>
      <c r="C10" s="31" t="s">
        <v>4</v>
      </c>
      <c r="D10" s="293"/>
    </row>
    <row r="11" spans="1:4" ht="15.75" thickBot="1">
      <c r="A11" s="31"/>
      <c r="B11" s="31"/>
      <c r="C11" s="31"/>
      <c r="D11" s="294"/>
    </row>
    <row r="12" spans="1:4" ht="9" customHeight="1" thickBot="1">
      <c r="A12" s="32">
        <v>1</v>
      </c>
      <c r="B12" s="32">
        <v>2</v>
      </c>
      <c r="C12" s="32">
        <v>3</v>
      </c>
      <c r="D12" s="32">
        <v>5</v>
      </c>
    </row>
    <row r="13" spans="1:4" ht="19.5" customHeight="1">
      <c r="A13" s="33" t="s">
        <v>13</v>
      </c>
      <c r="B13" s="34" t="s">
        <v>101</v>
      </c>
      <c r="C13" s="33"/>
      <c r="D13" s="123">
        <v>11143547</v>
      </c>
    </row>
    <row r="14" spans="1:4" ht="19.5" customHeight="1">
      <c r="A14" s="35" t="s">
        <v>14</v>
      </c>
      <c r="B14" s="36" t="s">
        <v>78</v>
      </c>
      <c r="C14" s="35"/>
      <c r="D14" s="124">
        <v>10215547</v>
      </c>
    </row>
    <row r="15" spans="1:4" ht="19.5" customHeight="1">
      <c r="A15" s="35"/>
      <c r="B15" s="36" t="s">
        <v>102</v>
      </c>
      <c r="C15" s="35"/>
      <c r="D15" s="124">
        <v>928000</v>
      </c>
    </row>
    <row r="16" spans="1:4" ht="19.5" customHeight="1" thickBot="1">
      <c r="A16" s="37"/>
      <c r="B16" s="38" t="s">
        <v>103</v>
      </c>
      <c r="C16" s="37"/>
      <c r="D16" s="125"/>
    </row>
    <row r="17" spans="1:4" ht="19.5" customHeight="1" thickBot="1">
      <c r="A17" s="30" t="s">
        <v>11</v>
      </c>
      <c r="B17" s="39" t="s">
        <v>104</v>
      </c>
      <c r="C17" s="40"/>
      <c r="D17" s="126"/>
    </row>
    <row r="18" spans="1:4" ht="19.5" customHeight="1" thickBot="1">
      <c r="A18" s="290" t="s">
        <v>27</v>
      </c>
      <c r="B18" s="291"/>
      <c r="C18" s="41"/>
      <c r="D18" s="127"/>
    </row>
    <row r="19" spans="1:4" ht="19.5" customHeight="1">
      <c r="A19" s="42" t="s">
        <v>13</v>
      </c>
      <c r="B19" s="43" t="s">
        <v>21</v>
      </c>
      <c r="C19" s="42" t="s">
        <v>28</v>
      </c>
      <c r="D19" s="128"/>
    </row>
    <row r="20" spans="1:4" ht="19.5" customHeight="1">
      <c r="A20" s="35" t="s">
        <v>14</v>
      </c>
      <c r="B20" s="36" t="s">
        <v>22</v>
      </c>
      <c r="C20" s="35" t="s">
        <v>28</v>
      </c>
      <c r="D20" s="124"/>
    </row>
    <row r="21" spans="1:4" ht="49.5" customHeight="1">
      <c r="A21" s="35" t="s">
        <v>15</v>
      </c>
      <c r="B21" s="44" t="s">
        <v>105</v>
      </c>
      <c r="C21" s="35" t="s">
        <v>57</v>
      </c>
      <c r="D21" s="124"/>
    </row>
    <row r="22" spans="1:4" ht="19.5" customHeight="1">
      <c r="A22" s="35" t="s">
        <v>1</v>
      </c>
      <c r="B22" s="36" t="s">
        <v>30</v>
      </c>
      <c r="C22" s="35" t="s">
        <v>58</v>
      </c>
      <c r="D22" s="124"/>
    </row>
    <row r="23" spans="1:4" ht="19.5" customHeight="1">
      <c r="A23" s="35" t="s">
        <v>20</v>
      </c>
      <c r="B23" s="36" t="s">
        <v>106</v>
      </c>
      <c r="C23" s="35" t="s">
        <v>59</v>
      </c>
      <c r="D23" s="124"/>
    </row>
    <row r="24" spans="1:4" ht="19.5" customHeight="1">
      <c r="A24" s="35" t="s">
        <v>23</v>
      </c>
      <c r="B24" s="36" t="s">
        <v>24</v>
      </c>
      <c r="C24" s="35" t="s">
        <v>29</v>
      </c>
      <c r="D24" s="124"/>
    </row>
    <row r="25" spans="1:4" ht="19.5" customHeight="1">
      <c r="A25" s="35" t="s">
        <v>26</v>
      </c>
      <c r="B25" s="36" t="s">
        <v>107</v>
      </c>
      <c r="C25" s="35" t="s">
        <v>33</v>
      </c>
      <c r="D25" s="124"/>
    </row>
    <row r="26" spans="1:4" ht="19.5" customHeight="1">
      <c r="A26" s="35" t="s">
        <v>32</v>
      </c>
      <c r="B26" s="36" t="s">
        <v>56</v>
      </c>
      <c r="C26" s="35" t="s">
        <v>108</v>
      </c>
      <c r="D26" s="124"/>
    </row>
    <row r="27" spans="1:4" ht="19.5" customHeight="1" thickBot="1">
      <c r="A27" s="33" t="s">
        <v>54</v>
      </c>
      <c r="B27" s="34" t="s">
        <v>55</v>
      </c>
      <c r="C27" s="33" t="s">
        <v>31</v>
      </c>
      <c r="D27" s="123"/>
    </row>
    <row r="28" spans="1:4" ht="19.5" customHeight="1" thickBot="1">
      <c r="A28" s="290" t="s">
        <v>109</v>
      </c>
      <c r="B28" s="291"/>
      <c r="C28" s="41"/>
      <c r="D28" s="127">
        <v>928000</v>
      </c>
    </row>
    <row r="29" spans="1:4" ht="19.5" customHeight="1">
      <c r="A29" s="45" t="s">
        <v>13</v>
      </c>
      <c r="B29" s="46" t="s">
        <v>60</v>
      </c>
      <c r="C29" s="45" t="s">
        <v>35</v>
      </c>
      <c r="D29" s="129"/>
    </row>
    <row r="30" spans="1:4" ht="19.5" customHeight="1">
      <c r="A30" s="35" t="s">
        <v>14</v>
      </c>
      <c r="B30" s="36" t="s">
        <v>34</v>
      </c>
      <c r="C30" s="35" t="s">
        <v>35</v>
      </c>
      <c r="D30" s="124">
        <v>928000</v>
      </c>
    </row>
    <row r="31" spans="1:4" ht="49.5" customHeight="1">
      <c r="A31" s="35" t="s">
        <v>15</v>
      </c>
      <c r="B31" s="44" t="s">
        <v>111</v>
      </c>
      <c r="C31" s="35" t="s">
        <v>64</v>
      </c>
      <c r="D31" s="124"/>
    </row>
    <row r="32" spans="1:4" ht="19.5" customHeight="1">
      <c r="A32" s="35" t="s">
        <v>1</v>
      </c>
      <c r="B32" s="36" t="s">
        <v>61</v>
      </c>
      <c r="C32" s="35" t="s">
        <v>52</v>
      </c>
      <c r="D32" s="124"/>
    </row>
    <row r="33" spans="1:4" ht="19.5" customHeight="1">
      <c r="A33" s="35" t="s">
        <v>20</v>
      </c>
      <c r="B33" s="36" t="s">
        <v>62</v>
      </c>
      <c r="C33" s="35" t="s">
        <v>37</v>
      </c>
      <c r="D33" s="124"/>
    </row>
    <row r="34" spans="1:4" ht="19.5" customHeight="1">
      <c r="A34" s="35" t="s">
        <v>23</v>
      </c>
      <c r="B34" s="36" t="s">
        <v>25</v>
      </c>
      <c r="C34" s="35" t="s">
        <v>38</v>
      </c>
      <c r="D34" s="124"/>
    </row>
    <row r="35" spans="1:4" ht="19.5" customHeight="1">
      <c r="A35" s="35" t="s">
        <v>26</v>
      </c>
      <c r="B35" s="47" t="s">
        <v>63</v>
      </c>
      <c r="C35" s="48" t="s">
        <v>39</v>
      </c>
      <c r="D35" s="130"/>
    </row>
    <row r="36" spans="1:4" ht="19.5" customHeight="1" thickBot="1">
      <c r="A36" s="49" t="s">
        <v>32</v>
      </c>
      <c r="B36" s="50" t="s">
        <v>40</v>
      </c>
      <c r="C36" s="49" t="s">
        <v>36</v>
      </c>
      <c r="D36" s="131"/>
    </row>
    <row r="37" spans="1:4" ht="19.5" customHeight="1">
      <c r="A37" s="4"/>
      <c r="B37" s="5"/>
      <c r="C37" s="5"/>
      <c r="D37" s="5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mergeCells count="5">
    <mergeCell ref="A5:D5"/>
    <mergeCell ref="A18:B18"/>
    <mergeCell ref="A28:B28"/>
    <mergeCell ref="A6:D6"/>
    <mergeCell ref="D9:D11"/>
  </mergeCells>
  <printOptions horizontalCentered="1" verticalCentered="1"/>
  <pageMargins left="0.3937007874015748" right="0.3937007874015748" top="0.47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defaultGridColor="0" colorId="8" workbookViewId="0" topLeftCell="A1">
      <selection activeCell="A5" sqref="A5:I5"/>
    </sheetView>
  </sheetViews>
  <sheetFormatPr defaultColWidth="9.00390625" defaultRowHeight="12.75"/>
  <cols>
    <col min="1" max="1" width="6.00390625" style="2" bestFit="1" customWidth="1"/>
    <col min="2" max="2" width="8.875" style="2" bestFit="1" customWidth="1"/>
    <col min="3" max="3" width="14.25390625" style="2" customWidth="1"/>
    <col min="4" max="4" width="14.875" style="2" customWidth="1"/>
    <col min="5" max="5" width="13.625" style="2" customWidth="1"/>
    <col min="6" max="6" width="15.625" style="0" customWidth="1"/>
    <col min="7" max="7" width="15.75390625" style="0" customWidth="1"/>
    <col min="8" max="8" width="12.75390625" style="0" customWidth="1"/>
    <col min="9" max="9" width="15.875" style="0" customWidth="1"/>
  </cols>
  <sheetData>
    <row r="1" spans="7:9" ht="12.75">
      <c r="G1" s="295" t="s">
        <v>460</v>
      </c>
      <c r="H1" s="295"/>
      <c r="I1" s="295"/>
    </row>
    <row r="2" spans="7:9" ht="12.75">
      <c r="G2" s="295" t="s">
        <v>454</v>
      </c>
      <c r="H2" s="295"/>
      <c r="I2" s="295"/>
    </row>
    <row r="3" spans="7:9" ht="12.75">
      <c r="G3" s="295" t="s">
        <v>461</v>
      </c>
      <c r="H3" s="295"/>
      <c r="I3" s="295"/>
    </row>
    <row r="5" spans="1:9" ht="48.75" customHeight="1">
      <c r="A5" s="296" t="s">
        <v>67</v>
      </c>
      <c r="B5" s="296"/>
      <c r="C5" s="296"/>
      <c r="D5" s="296"/>
      <c r="E5" s="296"/>
      <c r="F5" s="296"/>
      <c r="G5" s="296"/>
      <c r="H5" s="296"/>
      <c r="I5" s="296"/>
    </row>
    <row r="6" ht="12.75">
      <c r="I6" s="9" t="s">
        <v>46</v>
      </c>
    </row>
    <row r="7" spans="1:9" s="3" customFormat="1" ht="20.25" customHeight="1">
      <c r="A7" s="283" t="s">
        <v>2</v>
      </c>
      <c r="B7" s="297" t="s">
        <v>3</v>
      </c>
      <c r="C7" s="281" t="s">
        <v>85</v>
      </c>
      <c r="D7" s="281" t="s">
        <v>112</v>
      </c>
      <c r="E7" s="281" t="s">
        <v>79</v>
      </c>
      <c r="F7" s="281"/>
      <c r="G7" s="281"/>
      <c r="H7" s="281"/>
      <c r="I7" s="281"/>
    </row>
    <row r="8" spans="1:9" s="3" customFormat="1" ht="20.25" customHeight="1">
      <c r="A8" s="283"/>
      <c r="B8" s="298"/>
      <c r="C8" s="283"/>
      <c r="D8" s="281"/>
      <c r="E8" s="281" t="s">
        <v>83</v>
      </c>
      <c r="F8" s="281" t="s">
        <v>6</v>
      </c>
      <c r="G8" s="281"/>
      <c r="H8" s="281"/>
      <c r="I8" s="281" t="s">
        <v>84</v>
      </c>
    </row>
    <row r="9" spans="1:9" s="3" customFormat="1" ht="65.25" customHeight="1">
      <c r="A9" s="283"/>
      <c r="B9" s="299"/>
      <c r="C9" s="283"/>
      <c r="D9" s="281"/>
      <c r="E9" s="281"/>
      <c r="F9" s="14" t="s">
        <v>81</v>
      </c>
      <c r="G9" s="14" t="s">
        <v>82</v>
      </c>
      <c r="H9" s="14" t="s">
        <v>113</v>
      </c>
      <c r="I9" s="281"/>
    </row>
    <row r="10" spans="1:9" ht="9" customHeight="1">
      <c r="A10" s="15">
        <v>1</v>
      </c>
      <c r="B10" s="15">
        <v>2</v>
      </c>
      <c r="C10" s="15">
        <v>4</v>
      </c>
      <c r="D10" s="15">
        <v>5</v>
      </c>
      <c r="E10" s="15">
        <v>6</v>
      </c>
      <c r="F10" s="15">
        <v>7</v>
      </c>
      <c r="G10" s="15">
        <v>8</v>
      </c>
      <c r="H10" s="15">
        <v>9</v>
      </c>
      <c r="I10" s="15">
        <v>10</v>
      </c>
    </row>
    <row r="11" spans="1:9" ht="19.5" customHeight="1">
      <c r="A11" s="18">
        <v>750</v>
      </c>
      <c r="B11" s="18">
        <v>75011</v>
      </c>
      <c r="C11" s="72">
        <v>52100</v>
      </c>
      <c r="D11" s="72">
        <v>52100</v>
      </c>
      <c r="E11" s="72">
        <v>52100</v>
      </c>
      <c r="F11" s="72">
        <v>28000</v>
      </c>
      <c r="G11" s="72">
        <v>8300</v>
      </c>
      <c r="H11" s="72"/>
      <c r="I11" s="72"/>
    </row>
    <row r="12" spans="1:9" ht="19.5" customHeight="1">
      <c r="A12" s="74">
        <v>751</v>
      </c>
      <c r="B12" s="74">
        <v>75101</v>
      </c>
      <c r="C12" s="75">
        <v>603</v>
      </c>
      <c r="D12" s="75">
        <v>603</v>
      </c>
      <c r="E12" s="75">
        <v>603</v>
      </c>
      <c r="F12" s="75"/>
      <c r="G12" s="75"/>
      <c r="H12" s="75"/>
      <c r="I12" s="75"/>
    </row>
    <row r="13" spans="1:9" ht="19.5" customHeight="1">
      <c r="A13" s="19">
        <v>754</v>
      </c>
      <c r="B13" s="19">
        <v>75414</v>
      </c>
      <c r="C13" s="73">
        <v>300</v>
      </c>
      <c r="D13" s="73">
        <v>300</v>
      </c>
      <c r="E13" s="73">
        <v>300</v>
      </c>
      <c r="F13" s="73"/>
      <c r="G13" s="73"/>
      <c r="H13" s="73"/>
      <c r="I13" s="73"/>
    </row>
    <row r="14" spans="1:9" ht="19.5" customHeight="1">
      <c r="A14" s="19">
        <v>852</v>
      </c>
      <c r="B14" s="19">
        <v>85212</v>
      </c>
      <c r="C14" s="73">
        <v>1653000</v>
      </c>
      <c r="D14" s="73">
        <v>1653000</v>
      </c>
      <c r="E14" s="73">
        <v>1653000</v>
      </c>
      <c r="F14" s="73">
        <v>23137</v>
      </c>
      <c r="G14" s="73">
        <v>4747</v>
      </c>
      <c r="H14" s="73">
        <v>1603410</v>
      </c>
      <c r="I14" s="73"/>
    </row>
    <row r="15" spans="1:9" ht="19.5" customHeight="1">
      <c r="A15" s="19">
        <v>852</v>
      </c>
      <c r="B15" s="19">
        <v>85213</v>
      </c>
      <c r="C15" s="73">
        <v>12000</v>
      </c>
      <c r="D15" s="73">
        <v>12000</v>
      </c>
      <c r="E15" s="73">
        <v>12000</v>
      </c>
      <c r="F15" s="73"/>
      <c r="G15" s="73"/>
      <c r="H15" s="73">
        <v>12000</v>
      </c>
      <c r="I15" s="73"/>
    </row>
    <row r="16" spans="1:9" ht="19.5" customHeight="1">
      <c r="A16" s="19">
        <v>852</v>
      </c>
      <c r="B16" s="19">
        <v>85214</v>
      </c>
      <c r="C16" s="73">
        <v>85000</v>
      </c>
      <c r="D16" s="73">
        <v>85000</v>
      </c>
      <c r="E16" s="73">
        <v>85000</v>
      </c>
      <c r="F16" s="73"/>
      <c r="G16" s="73"/>
      <c r="H16" s="73">
        <v>85000</v>
      </c>
      <c r="I16" s="73"/>
    </row>
    <row r="17" spans="1:9" ht="19.5" customHeight="1">
      <c r="A17" s="19"/>
      <c r="B17" s="19"/>
      <c r="C17" s="73"/>
      <c r="D17" s="73"/>
      <c r="E17" s="73"/>
      <c r="F17" s="73"/>
      <c r="G17" s="73"/>
      <c r="H17" s="73"/>
      <c r="I17" s="73"/>
    </row>
    <row r="18" spans="1:9" ht="19.5" customHeight="1">
      <c r="A18" s="19"/>
      <c r="B18" s="19"/>
      <c r="C18" s="73"/>
      <c r="D18" s="73"/>
      <c r="E18" s="73"/>
      <c r="F18" s="73"/>
      <c r="G18" s="73"/>
      <c r="H18" s="73"/>
      <c r="I18" s="73"/>
    </row>
    <row r="19" spans="1:9" ht="19.5" customHeight="1">
      <c r="A19" s="19"/>
      <c r="B19" s="19"/>
      <c r="C19" s="73"/>
      <c r="D19" s="73"/>
      <c r="E19" s="73"/>
      <c r="F19" s="73"/>
      <c r="G19" s="73"/>
      <c r="H19" s="73"/>
      <c r="I19" s="73"/>
    </row>
    <row r="20" spans="1:9" ht="19.5" customHeight="1">
      <c r="A20" s="19"/>
      <c r="B20" s="19"/>
      <c r="C20" s="73"/>
      <c r="D20" s="73"/>
      <c r="E20" s="73"/>
      <c r="F20" s="73"/>
      <c r="G20" s="73"/>
      <c r="H20" s="73"/>
      <c r="I20" s="73"/>
    </row>
    <row r="21" spans="1:9" ht="19.5" customHeight="1">
      <c r="A21" s="19"/>
      <c r="B21" s="19"/>
      <c r="C21" s="73"/>
      <c r="D21" s="73"/>
      <c r="E21" s="73"/>
      <c r="F21" s="73"/>
      <c r="G21" s="73"/>
      <c r="H21" s="73"/>
      <c r="I21" s="73"/>
    </row>
    <row r="22" spans="1:9" ht="19.5" customHeight="1">
      <c r="A22" s="19"/>
      <c r="B22" s="19"/>
      <c r="C22" s="73"/>
      <c r="D22" s="73"/>
      <c r="E22" s="73"/>
      <c r="F22" s="73"/>
      <c r="G22" s="73"/>
      <c r="H22" s="73"/>
      <c r="I22" s="73"/>
    </row>
    <row r="23" spans="1:9" ht="19.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s="78" customFormat="1" ht="19.5" customHeight="1">
      <c r="A24" s="300" t="s">
        <v>90</v>
      </c>
      <c r="B24" s="301"/>
      <c r="C24" s="76">
        <f aca="true" t="shared" si="0" ref="C24:H24">SUM(C11:C23)</f>
        <v>1803003</v>
      </c>
      <c r="D24" s="76">
        <f t="shared" si="0"/>
        <v>1803003</v>
      </c>
      <c r="E24" s="76">
        <f t="shared" si="0"/>
        <v>1803003</v>
      </c>
      <c r="F24" s="76">
        <f t="shared" si="0"/>
        <v>51137</v>
      </c>
      <c r="G24" s="76">
        <f t="shared" si="0"/>
        <v>13047</v>
      </c>
      <c r="H24" s="76">
        <f t="shared" si="0"/>
        <v>1700410</v>
      </c>
      <c r="I24" s="77"/>
    </row>
    <row r="27" ht="12.75">
      <c r="A27" s="29"/>
    </row>
  </sheetData>
  <mergeCells count="13">
    <mergeCell ref="A24:B24"/>
    <mergeCell ref="F8:H8"/>
    <mergeCell ref="E7:I7"/>
    <mergeCell ref="E8:E9"/>
    <mergeCell ref="G1:I1"/>
    <mergeCell ref="G2:I2"/>
    <mergeCell ref="G3:I3"/>
    <mergeCell ref="C7:C9"/>
    <mergeCell ref="D7:D9"/>
    <mergeCell ref="I8:I9"/>
    <mergeCell ref="A5:I5"/>
    <mergeCell ref="A7:A9"/>
    <mergeCell ref="B7:B9"/>
  </mergeCells>
  <printOptions horizontalCentered="1"/>
  <pageMargins left="0.5511811023622047" right="0.5511811023622047" top="0.71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0:11" ht="12.75">
      <c r="J1" s="295" t="s">
        <v>466</v>
      </c>
      <c r="K1" s="295"/>
    </row>
    <row r="2" spans="10:11" ht="12.75">
      <c r="J2" s="295" t="s">
        <v>467</v>
      </c>
      <c r="K2" s="295"/>
    </row>
    <row r="3" spans="10:11" ht="12.75">
      <c r="J3" s="295" t="s">
        <v>483</v>
      </c>
      <c r="K3" s="295"/>
    </row>
    <row r="5" spans="1:11" ht="16.5">
      <c r="A5" s="306" t="s">
        <v>69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ht="16.5">
      <c r="A6" s="306" t="s">
        <v>114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0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9"/>
      <c r="K8" s="53" t="s">
        <v>46</v>
      </c>
    </row>
    <row r="9" spans="1:11" ht="15" customHeight="1">
      <c r="A9" s="283" t="s">
        <v>70</v>
      </c>
      <c r="B9" s="283" t="s">
        <v>0</v>
      </c>
      <c r="C9" s="281" t="s">
        <v>116</v>
      </c>
      <c r="D9" s="303" t="s">
        <v>77</v>
      </c>
      <c r="E9" s="305"/>
      <c r="F9" s="305"/>
      <c r="G9" s="304"/>
      <c r="H9" s="281" t="s">
        <v>9</v>
      </c>
      <c r="I9" s="281"/>
      <c r="J9" s="281" t="s">
        <v>120</v>
      </c>
      <c r="K9" s="281" t="s">
        <v>121</v>
      </c>
    </row>
    <row r="10" spans="1:11" ht="15" customHeight="1">
      <c r="A10" s="283"/>
      <c r="B10" s="283"/>
      <c r="C10" s="281"/>
      <c r="D10" s="281" t="s">
        <v>7</v>
      </c>
      <c r="E10" s="303" t="s">
        <v>6</v>
      </c>
      <c r="F10" s="305"/>
      <c r="G10" s="304"/>
      <c r="H10" s="281" t="s">
        <v>7</v>
      </c>
      <c r="I10" s="281" t="s">
        <v>73</v>
      </c>
      <c r="J10" s="281"/>
      <c r="K10" s="281"/>
    </row>
    <row r="11" spans="1:11" ht="15" customHeight="1">
      <c r="A11" s="283"/>
      <c r="B11" s="283"/>
      <c r="C11" s="281"/>
      <c r="D11" s="281"/>
      <c r="E11" s="285" t="s">
        <v>119</v>
      </c>
      <c r="F11" s="303" t="s">
        <v>6</v>
      </c>
      <c r="G11" s="304"/>
      <c r="H11" s="281"/>
      <c r="I11" s="281"/>
      <c r="J11" s="281"/>
      <c r="K11" s="281"/>
    </row>
    <row r="12" spans="1:11" ht="15" customHeight="1">
      <c r="A12" s="283"/>
      <c r="B12" s="283"/>
      <c r="C12" s="281"/>
      <c r="D12" s="281"/>
      <c r="E12" s="286"/>
      <c r="F12" s="14" t="s">
        <v>118</v>
      </c>
      <c r="G12" s="14" t="s">
        <v>117</v>
      </c>
      <c r="H12" s="281"/>
      <c r="I12" s="281"/>
      <c r="J12" s="281"/>
      <c r="K12" s="281"/>
    </row>
    <row r="13" spans="1:11" ht="9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</row>
    <row r="14" spans="1:11" ht="21.75" customHeight="1">
      <c r="A14" s="21" t="s">
        <v>11</v>
      </c>
      <c r="B14" s="18" t="s">
        <v>12</v>
      </c>
      <c r="C14" s="72">
        <f>SUM(C15)</f>
        <v>500</v>
      </c>
      <c r="D14" s="72">
        <v>929257</v>
      </c>
      <c r="E14" s="72"/>
      <c r="F14" s="72"/>
      <c r="G14" s="72"/>
      <c r="H14" s="72">
        <v>929257</v>
      </c>
      <c r="I14" s="72"/>
      <c r="J14" s="72">
        <f>SUM(J15)</f>
        <v>500</v>
      </c>
      <c r="K14" s="132" t="s">
        <v>53</v>
      </c>
    </row>
    <row r="15" spans="1:11" ht="24" customHeight="1">
      <c r="A15" s="22"/>
      <c r="B15" s="26" t="s">
        <v>195</v>
      </c>
      <c r="C15" s="73">
        <v>500</v>
      </c>
      <c r="D15" s="73">
        <v>929257</v>
      </c>
      <c r="E15" s="73"/>
      <c r="F15" s="73"/>
      <c r="G15" s="73"/>
      <c r="H15" s="73">
        <v>929257</v>
      </c>
      <c r="I15" s="73"/>
      <c r="J15" s="73">
        <v>500</v>
      </c>
      <c r="K15" s="133"/>
    </row>
    <row r="16" spans="1:11" ht="27.75" customHeight="1">
      <c r="A16" s="21" t="s">
        <v>16</v>
      </c>
      <c r="B16" s="52" t="s">
        <v>115</v>
      </c>
      <c r="C16" s="72">
        <f>SUM(C18,C19)</f>
        <v>55942</v>
      </c>
      <c r="D16" s="72">
        <v>161200</v>
      </c>
      <c r="E16" s="132">
        <v>161200</v>
      </c>
      <c r="F16" s="132" t="s">
        <v>53</v>
      </c>
      <c r="G16" s="132" t="s">
        <v>53</v>
      </c>
      <c r="H16" s="72">
        <v>161200</v>
      </c>
      <c r="I16" s="132" t="s">
        <v>53</v>
      </c>
      <c r="J16" s="72">
        <f>SUM(J18,J19)</f>
        <v>55942</v>
      </c>
      <c r="K16" s="72"/>
    </row>
    <row r="17" spans="1:11" ht="21.75" customHeight="1">
      <c r="A17" s="19"/>
      <c r="B17" s="23" t="s">
        <v>79</v>
      </c>
      <c r="C17" s="73"/>
      <c r="D17" s="73"/>
      <c r="E17" s="133"/>
      <c r="F17" s="133"/>
      <c r="G17" s="133"/>
      <c r="H17" s="73"/>
      <c r="I17" s="133"/>
      <c r="J17" s="73"/>
      <c r="K17" s="73"/>
    </row>
    <row r="18" spans="1:11" ht="21.75" customHeight="1">
      <c r="A18" s="19"/>
      <c r="B18" s="24" t="s">
        <v>196</v>
      </c>
      <c r="C18" s="73">
        <v>26952</v>
      </c>
      <c r="D18" s="73">
        <v>80200</v>
      </c>
      <c r="E18" s="133">
        <v>80200</v>
      </c>
      <c r="F18" s="133" t="s">
        <v>53</v>
      </c>
      <c r="G18" s="133" t="s">
        <v>53</v>
      </c>
      <c r="H18" s="73">
        <v>80200</v>
      </c>
      <c r="I18" s="133" t="s">
        <v>53</v>
      </c>
      <c r="J18" s="73">
        <v>26952</v>
      </c>
      <c r="K18" s="73"/>
    </row>
    <row r="19" spans="1:11" ht="21.75" customHeight="1">
      <c r="A19" s="19"/>
      <c r="B19" s="24" t="s">
        <v>211</v>
      </c>
      <c r="C19" s="73">
        <v>28990</v>
      </c>
      <c r="D19" s="73">
        <v>81000</v>
      </c>
      <c r="E19" s="133">
        <v>81000</v>
      </c>
      <c r="F19" s="133" t="s">
        <v>53</v>
      </c>
      <c r="G19" s="133" t="s">
        <v>53</v>
      </c>
      <c r="H19" s="73">
        <v>81000</v>
      </c>
      <c r="I19" s="133" t="s">
        <v>53</v>
      </c>
      <c r="J19" s="73">
        <v>28990</v>
      </c>
      <c r="K19" s="73"/>
    </row>
    <row r="20" spans="1:11" s="27" customFormat="1" ht="21.75" customHeight="1">
      <c r="A20" s="302" t="s">
        <v>90</v>
      </c>
      <c r="B20" s="302"/>
      <c r="C20" s="134">
        <f>SUM(C14,C16)</f>
        <v>56442</v>
      </c>
      <c r="D20" s="134">
        <f>SUM(D14,D16)</f>
        <v>1090457</v>
      </c>
      <c r="E20" s="134">
        <v>161200</v>
      </c>
      <c r="F20" s="134"/>
      <c r="G20" s="134"/>
      <c r="H20" s="134">
        <v>1090457</v>
      </c>
      <c r="I20" s="134"/>
      <c r="J20" s="134">
        <f>SUM(J15,J16)</f>
        <v>56442</v>
      </c>
      <c r="K20" s="134"/>
    </row>
    <row r="21" ht="14.25" customHeight="1"/>
    <row r="22" ht="12.75">
      <c r="A22" s="54" t="s">
        <v>462</v>
      </c>
    </row>
    <row r="23" ht="12.75">
      <c r="A23" s="54" t="s">
        <v>463</v>
      </c>
    </row>
    <row r="24" ht="12.75">
      <c r="A24" s="54" t="s">
        <v>464</v>
      </c>
    </row>
    <row r="25" ht="12.75">
      <c r="A25" s="54" t="s">
        <v>465</v>
      </c>
    </row>
  </sheetData>
  <mergeCells count="19">
    <mergeCell ref="J1:K1"/>
    <mergeCell ref="J2:K2"/>
    <mergeCell ref="J3:K3"/>
    <mergeCell ref="H10:H12"/>
    <mergeCell ref="I10:I12"/>
    <mergeCell ref="J9:J12"/>
    <mergeCell ref="A5:K5"/>
    <mergeCell ref="A6:K6"/>
    <mergeCell ref="E11:E12"/>
    <mergeCell ref="A20:B20"/>
    <mergeCell ref="H9:I9"/>
    <mergeCell ref="F11:G11"/>
    <mergeCell ref="K9:K12"/>
    <mergeCell ref="A9:A12"/>
    <mergeCell ref="B9:B12"/>
    <mergeCell ref="C9:C12"/>
    <mergeCell ref="D10:D12"/>
    <mergeCell ref="D9:G9"/>
    <mergeCell ref="E10:G10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6" sqref="D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6" width="11.375" style="2" customWidth="1"/>
    <col min="7" max="16384" width="9.125" style="2" customWidth="1"/>
  </cols>
  <sheetData>
    <row r="1" spans="4:5" ht="12.75">
      <c r="D1" s="135" t="s">
        <v>468</v>
      </c>
      <c r="E1" s="135"/>
    </row>
    <row r="2" spans="4:5" ht="12.75">
      <c r="D2" s="135" t="s">
        <v>469</v>
      </c>
      <c r="E2" s="135"/>
    </row>
    <row r="3" spans="4:5" ht="12.75">
      <c r="D3" s="135" t="s">
        <v>484</v>
      </c>
      <c r="E3" s="135"/>
    </row>
    <row r="4" spans="5:6" ht="12.75">
      <c r="E4" s="135"/>
      <c r="F4" s="135"/>
    </row>
    <row r="5" spans="1:5" ht="19.5" customHeight="1">
      <c r="A5" s="287" t="s">
        <v>212</v>
      </c>
      <c r="B5" s="287"/>
      <c r="C5" s="287"/>
      <c r="D5" s="287"/>
      <c r="E5" s="287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3" t="s">
        <v>70</v>
      </c>
      <c r="B8" s="13" t="s">
        <v>2</v>
      </c>
      <c r="C8" s="13" t="s">
        <v>3</v>
      </c>
      <c r="D8" s="13" t="s">
        <v>49</v>
      </c>
      <c r="E8" s="13" t="s">
        <v>48</v>
      </c>
    </row>
    <row r="9" spans="1:5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ht="30" customHeight="1">
      <c r="A10" s="20" t="s">
        <v>13</v>
      </c>
      <c r="B10" s="20">
        <v>921</v>
      </c>
      <c r="C10" s="20">
        <v>92109</v>
      </c>
      <c r="D10" s="20" t="s">
        <v>213</v>
      </c>
      <c r="E10" s="136">
        <v>128200</v>
      </c>
    </row>
    <row r="11" spans="1:5" ht="30" customHeight="1">
      <c r="A11" s="20" t="s">
        <v>14</v>
      </c>
      <c r="B11" s="20">
        <v>921</v>
      </c>
      <c r="C11" s="20">
        <v>92116</v>
      </c>
      <c r="D11" s="20" t="s">
        <v>214</v>
      </c>
      <c r="E11" s="136">
        <v>89655</v>
      </c>
    </row>
    <row r="12" spans="1:5" ht="30" customHeight="1">
      <c r="A12" s="307" t="s">
        <v>90</v>
      </c>
      <c r="B12" s="307"/>
      <c r="C12" s="307"/>
      <c r="D12" s="307"/>
      <c r="E12" s="119">
        <f>SUM(E10:E11)</f>
        <v>217855</v>
      </c>
    </row>
    <row r="15" spans="1:6" ht="27.75" customHeight="1">
      <c r="A15" s="308"/>
      <c r="B15" s="308"/>
      <c r="C15" s="308"/>
      <c r="D15" s="308"/>
      <c r="E15" s="308"/>
      <c r="F15" s="55"/>
    </row>
    <row r="16" spans="1:6" ht="12.75">
      <c r="A16" s="51"/>
      <c r="B16"/>
      <c r="C16"/>
      <c r="D16"/>
      <c r="E16"/>
      <c r="F16"/>
    </row>
  </sheetData>
  <mergeCells count="3">
    <mergeCell ref="A5:E5"/>
    <mergeCell ref="A12:D12"/>
    <mergeCell ref="A15:E15"/>
  </mergeCells>
  <printOptions horizontalCentered="1"/>
  <pageMargins left="0.9448818897637796" right="0.7086614173228347" top="1.0236220472440944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2" sqref="D12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1.00390625" style="0" customWidth="1"/>
    <col min="4" max="4" width="48.875" style="0" customWidth="1"/>
    <col min="5" max="5" width="16.625" style="0" customWidth="1"/>
  </cols>
  <sheetData>
    <row r="1" spans="4:6" ht="12.75">
      <c r="D1" s="91" t="s">
        <v>470</v>
      </c>
      <c r="E1" s="91"/>
      <c r="F1" s="91"/>
    </row>
    <row r="2" spans="4:6" ht="12.75">
      <c r="D2" s="91" t="s">
        <v>471</v>
      </c>
      <c r="E2" s="91"/>
      <c r="F2" s="91"/>
    </row>
    <row r="3" spans="4:6" ht="12.75">
      <c r="D3" s="91" t="s">
        <v>485</v>
      </c>
      <c r="E3" s="91"/>
      <c r="F3" s="91"/>
    </row>
    <row r="5" spans="1:5" ht="48.75" customHeight="1">
      <c r="A5" s="296" t="s">
        <v>91</v>
      </c>
      <c r="B5" s="296"/>
      <c r="C5" s="296"/>
      <c r="D5" s="296"/>
      <c r="E5" s="296"/>
    </row>
    <row r="6" spans="4:5" ht="19.5" customHeight="1">
      <c r="D6" s="6"/>
      <c r="E6" s="6"/>
    </row>
    <row r="7" spans="4:5" ht="19.5" customHeight="1">
      <c r="D7" s="2"/>
      <c r="E7" s="9" t="s">
        <v>46</v>
      </c>
    </row>
    <row r="8" spans="1:5" ht="19.5" customHeight="1">
      <c r="A8" s="92" t="s">
        <v>70</v>
      </c>
      <c r="B8" s="92" t="s">
        <v>2</v>
      </c>
      <c r="C8" s="92" t="s">
        <v>3</v>
      </c>
      <c r="D8" s="92" t="s">
        <v>47</v>
      </c>
      <c r="E8" s="92" t="s">
        <v>48</v>
      </c>
    </row>
    <row r="9" spans="1:5" s="138" customFormat="1" ht="10.5" customHeight="1">
      <c r="A9" s="137">
        <v>1</v>
      </c>
      <c r="B9" s="137">
        <v>2</v>
      </c>
      <c r="C9" s="137">
        <v>3</v>
      </c>
      <c r="D9" s="137">
        <v>4</v>
      </c>
      <c r="E9" s="137">
        <v>5</v>
      </c>
    </row>
    <row r="10" spans="1:5" s="28" customFormat="1" ht="27.75" customHeight="1">
      <c r="A10" s="84" t="s">
        <v>13</v>
      </c>
      <c r="B10" s="84">
        <v>851</v>
      </c>
      <c r="C10" s="84">
        <v>85154</v>
      </c>
      <c r="D10" s="96" t="s">
        <v>215</v>
      </c>
      <c r="E10" s="93">
        <v>30000</v>
      </c>
    </row>
    <row r="11" spans="1:5" ht="32.25" customHeight="1">
      <c r="A11" s="84" t="s">
        <v>14</v>
      </c>
      <c r="B11" s="84">
        <v>853</v>
      </c>
      <c r="C11" s="84">
        <v>85395</v>
      </c>
      <c r="D11" s="86" t="s">
        <v>478</v>
      </c>
      <c r="E11" s="93">
        <v>3000</v>
      </c>
    </row>
    <row r="12" spans="1:5" ht="32.25" customHeight="1">
      <c r="A12" s="84" t="s">
        <v>15</v>
      </c>
      <c r="B12" s="84">
        <v>900</v>
      </c>
      <c r="C12" s="84">
        <v>90095</v>
      </c>
      <c r="D12" s="86" t="s">
        <v>486</v>
      </c>
      <c r="E12" s="93">
        <v>2000</v>
      </c>
    </row>
    <row r="13" spans="1:5" ht="33.75" customHeight="1">
      <c r="A13" s="84" t="s">
        <v>1</v>
      </c>
      <c r="B13" s="84">
        <v>921</v>
      </c>
      <c r="C13" s="84">
        <v>92195</v>
      </c>
      <c r="D13" s="86" t="s">
        <v>180</v>
      </c>
      <c r="E13" s="93">
        <v>2500</v>
      </c>
    </row>
    <row r="14" spans="1:5" ht="36" customHeight="1">
      <c r="A14" s="84" t="s">
        <v>20</v>
      </c>
      <c r="B14" s="84">
        <v>926</v>
      </c>
      <c r="C14" s="84">
        <v>92695</v>
      </c>
      <c r="D14" s="86" t="s">
        <v>179</v>
      </c>
      <c r="E14" s="93">
        <v>15000</v>
      </c>
    </row>
    <row r="15" spans="1:5" ht="30" customHeight="1">
      <c r="A15" s="309" t="s">
        <v>90</v>
      </c>
      <c r="B15" s="309"/>
      <c r="C15" s="309"/>
      <c r="D15" s="309"/>
      <c r="E15" s="89">
        <f>SUM(E10:E14)</f>
        <v>52500</v>
      </c>
    </row>
    <row r="18" ht="12.75">
      <c r="A18" s="51"/>
    </row>
  </sheetData>
  <mergeCells count="2">
    <mergeCell ref="A5:E5"/>
    <mergeCell ref="A15:D15"/>
  </mergeCells>
  <printOptions horizontalCentered="1"/>
  <pageMargins left="0.9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GCI</cp:lastModifiedBy>
  <cp:lastPrinted>2007-01-25T07:22:50Z</cp:lastPrinted>
  <dcterms:created xsi:type="dcterms:W3CDTF">1998-12-09T13:02:10Z</dcterms:created>
  <dcterms:modified xsi:type="dcterms:W3CDTF">2007-02-02T10:47:28Z</dcterms:modified>
  <cp:category/>
  <cp:version/>
  <cp:contentType/>
  <cp:contentStatus/>
</cp:coreProperties>
</file>